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70 сесія від 15.10.2020р\Звіт за 9 місяців\"/>
    </mc:Choice>
  </mc:AlternateContent>
  <bookViews>
    <workbookView xWindow="0" yWindow="0" windowWidth="28800" windowHeight="12330" activeTab="1"/>
  </bookViews>
  <sheets>
    <sheet name="ДНЗ повна" sheetId="2" r:id="rId1"/>
    <sheet name="ДНЗ скор" sheetId="1" r:id="rId2"/>
  </sheets>
  <calcPr calcId="162913" refMode="R1C1"/>
</workbook>
</file>

<file path=xl/calcChain.xml><?xml version="1.0" encoding="utf-8"?>
<calcChain xmlns="http://schemas.openxmlformats.org/spreadsheetml/2006/main">
  <c r="F64" i="2" l="1"/>
  <c r="F65" i="2"/>
  <c r="F66" i="2"/>
  <c r="F67" i="2"/>
  <c r="F68" i="2"/>
  <c r="F69" i="2"/>
  <c r="F70" i="2"/>
  <c r="F71" i="2"/>
  <c r="F72" i="2"/>
  <c r="F73" i="2"/>
  <c r="F74" i="2"/>
  <c r="F75" i="2"/>
  <c r="F78" i="2"/>
  <c r="F79" i="2"/>
  <c r="F80" i="2"/>
  <c r="F81" i="2"/>
  <c r="F82" i="2"/>
  <c r="F83" i="2"/>
  <c r="F84" i="2"/>
  <c r="F85" i="2"/>
  <c r="F86" i="2"/>
  <c r="F87" i="2"/>
  <c r="F88" i="2"/>
  <c r="F89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21" i="2"/>
  <c r="F122" i="2"/>
  <c r="F123" i="2"/>
  <c r="F124" i="2"/>
  <c r="F125" i="2"/>
  <c r="F126" i="2"/>
  <c r="F127" i="2"/>
  <c r="F128" i="2"/>
  <c r="F129" i="2"/>
  <c r="F130" i="2"/>
  <c r="F131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D147" i="2" l="1"/>
  <c r="D146" i="2" s="1"/>
  <c r="E147" i="2"/>
  <c r="F147" i="2" s="1"/>
  <c r="C147" i="2"/>
  <c r="C146" i="2" s="1"/>
  <c r="D133" i="2"/>
  <c r="D132" i="2" s="1"/>
  <c r="E133" i="2"/>
  <c r="F133" i="2" s="1"/>
  <c r="C133" i="2"/>
  <c r="C132" i="2" s="1"/>
  <c r="D120" i="2"/>
  <c r="D119" i="2" s="1"/>
  <c r="E120" i="2"/>
  <c r="F120" i="2" s="1"/>
  <c r="C120" i="2"/>
  <c r="C119" i="2" s="1"/>
  <c r="D106" i="2"/>
  <c r="D105" i="2" s="1"/>
  <c r="E106" i="2"/>
  <c r="F106" i="2" s="1"/>
  <c r="C106" i="2"/>
  <c r="C105" i="2" s="1"/>
  <c r="E91" i="2"/>
  <c r="F91" i="2" s="1"/>
  <c r="D91" i="2"/>
  <c r="D90" i="2" s="1"/>
  <c r="C91" i="2"/>
  <c r="C90" i="2" s="1"/>
  <c r="D77" i="2"/>
  <c r="D76" i="2" s="1"/>
  <c r="E77" i="2"/>
  <c r="F77" i="2" s="1"/>
  <c r="C77" i="2"/>
  <c r="C76" i="2" s="1"/>
  <c r="D63" i="2"/>
  <c r="D62" i="2" s="1"/>
  <c r="E63" i="2"/>
  <c r="F63" i="2" s="1"/>
  <c r="C63" i="2"/>
  <c r="C62" i="2" s="1"/>
  <c r="E62" i="2" l="1"/>
  <c r="F62" i="2" s="1"/>
  <c r="E119" i="2"/>
  <c r="F119" i="2" s="1"/>
  <c r="E105" i="2"/>
  <c r="F105" i="2" s="1"/>
  <c r="E90" i="2"/>
  <c r="F90" i="2" s="1"/>
  <c r="E146" i="2"/>
  <c r="F146" i="2" s="1"/>
  <c r="E76" i="2"/>
  <c r="F76" i="2" s="1"/>
  <c r="E132" i="2"/>
  <c r="F132" i="2" s="1"/>
  <c r="F198" i="2"/>
  <c r="E197" i="2"/>
  <c r="D197" i="2"/>
  <c r="D196" i="2" s="1"/>
  <c r="C197" i="2"/>
  <c r="C196" i="2" s="1"/>
  <c r="E196" i="2"/>
  <c r="F195" i="2"/>
  <c r="E194" i="2"/>
  <c r="E193" i="2" s="1"/>
  <c r="D194" i="2"/>
  <c r="D193" i="2" s="1"/>
  <c r="C194" i="2"/>
  <c r="C193" i="2" s="1"/>
  <c r="F192" i="2"/>
  <c r="E191" i="2"/>
  <c r="D191" i="2"/>
  <c r="C191" i="2"/>
  <c r="F190" i="2"/>
  <c r="E189" i="2"/>
  <c r="F189" i="2" s="1"/>
  <c r="D189" i="2"/>
  <c r="C189" i="2"/>
  <c r="C188" i="2" s="1"/>
  <c r="F187" i="2"/>
  <c r="E186" i="2"/>
  <c r="F186" i="2" s="1"/>
  <c r="D186" i="2"/>
  <c r="C186" i="2"/>
  <c r="E184" i="2"/>
  <c r="D184" i="2"/>
  <c r="C184" i="2"/>
  <c r="F183" i="2"/>
  <c r="E182" i="2"/>
  <c r="D182" i="2"/>
  <c r="C182" i="2"/>
  <c r="F181" i="2"/>
  <c r="E180" i="2"/>
  <c r="D180" i="2"/>
  <c r="C180" i="2"/>
  <c r="C179" i="2" s="1"/>
  <c r="F178" i="2"/>
  <c r="E177" i="2"/>
  <c r="E176" i="2" s="1"/>
  <c r="D177" i="2"/>
  <c r="D176" i="2" s="1"/>
  <c r="C177" i="2"/>
  <c r="C176" i="2" s="1"/>
  <c r="F175" i="2"/>
  <c r="E174" i="2"/>
  <c r="F174" i="2" s="1"/>
  <c r="D174" i="2"/>
  <c r="D173" i="2" s="1"/>
  <c r="C174" i="2"/>
  <c r="C173" i="2"/>
  <c r="F172" i="2"/>
  <c r="E171" i="2"/>
  <c r="D171" i="2"/>
  <c r="D170" i="2" s="1"/>
  <c r="C171" i="2"/>
  <c r="C170" i="2" s="1"/>
  <c r="E170" i="2"/>
  <c r="F169" i="2"/>
  <c r="F168" i="2"/>
  <c r="F167" i="2"/>
  <c r="F166" i="2"/>
  <c r="F165" i="2"/>
  <c r="F164" i="2"/>
  <c r="F163" i="2"/>
  <c r="F162" i="2"/>
  <c r="E161" i="2"/>
  <c r="F161" i="2" s="1"/>
  <c r="D161" i="2"/>
  <c r="D160" i="2" s="1"/>
  <c r="C161" i="2"/>
  <c r="C160" i="2" s="1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E48" i="2"/>
  <c r="F48" i="2" s="1"/>
  <c r="D48" i="2"/>
  <c r="D47" i="2" s="1"/>
  <c r="C48" i="2"/>
  <c r="C47" i="2" s="1"/>
  <c r="F46" i="2"/>
  <c r="E45" i="2"/>
  <c r="D45" i="2"/>
  <c r="C45" i="2"/>
  <c r="F44" i="2"/>
  <c r="E43" i="2"/>
  <c r="D43" i="2"/>
  <c r="C43" i="2"/>
  <c r="F42" i="2"/>
  <c r="E41" i="2"/>
  <c r="D41" i="2"/>
  <c r="C41" i="2"/>
  <c r="F40" i="2"/>
  <c r="F39" i="2"/>
  <c r="F38" i="2"/>
  <c r="E37" i="2"/>
  <c r="D37" i="2"/>
  <c r="C37" i="2"/>
  <c r="F36" i="2"/>
  <c r="E35" i="2"/>
  <c r="D35" i="2"/>
  <c r="C35" i="2"/>
  <c r="F34" i="2"/>
  <c r="E33" i="2"/>
  <c r="D33" i="2"/>
  <c r="C33" i="2"/>
  <c r="F32" i="2"/>
  <c r="F31" i="2"/>
  <c r="F30" i="2"/>
  <c r="E29" i="2"/>
  <c r="D29" i="2"/>
  <c r="C29" i="2"/>
  <c r="F28" i="2"/>
  <c r="E27" i="2"/>
  <c r="D27" i="2"/>
  <c r="C27" i="2"/>
  <c r="F26" i="2"/>
  <c r="E25" i="2"/>
  <c r="D25" i="2"/>
  <c r="C25" i="2"/>
  <c r="F24" i="2"/>
  <c r="D23" i="2"/>
  <c r="F23" i="2" s="1"/>
  <c r="C23" i="2"/>
  <c r="F22" i="2"/>
  <c r="F21" i="2"/>
  <c r="F20" i="2"/>
  <c r="E19" i="2"/>
  <c r="D19" i="2"/>
  <c r="C19" i="2"/>
  <c r="F18" i="2"/>
  <c r="F17" i="2"/>
  <c r="F16" i="2"/>
  <c r="F15" i="2"/>
  <c r="F14" i="2"/>
  <c r="F13" i="2"/>
  <c r="F12" i="2"/>
  <c r="F11" i="2"/>
  <c r="F10" i="2"/>
  <c r="F9" i="2"/>
  <c r="F8" i="2"/>
  <c r="E7" i="2"/>
  <c r="D7" i="2"/>
  <c r="C7" i="2"/>
  <c r="C83" i="1"/>
  <c r="D18" i="1"/>
  <c r="D6" i="1"/>
  <c r="D85" i="1"/>
  <c r="E85" i="1"/>
  <c r="F7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3" i="1"/>
  <c r="F25" i="1"/>
  <c r="F27" i="1"/>
  <c r="F29" i="1"/>
  <c r="F30" i="1"/>
  <c r="F31" i="1"/>
  <c r="F33" i="1"/>
  <c r="F35" i="1"/>
  <c r="F37" i="1"/>
  <c r="F38" i="1"/>
  <c r="F39" i="1"/>
  <c r="F41" i="1"/>
  <c r="F43" i="1"/>
  <c r="F45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3" i="1"/>
  <c r="F76" i="1"/>
  <c r="F79" i="1"/>
  <c r="F82" i="1"/>
  <c r="F84" i="1"/>
  <c r="F88" i="1"/>
  <c r="F91" i="1"/>
  <c r="F93" i="1"/>
  <c r="F96" i="1"/>
  <c r="F99" i="1"/>
  <c r="C6" i="1"/>
  <c r="C98" i="1"/>
  <c r="C97" i="1" s="1"/>
  <c r="C85" i="1"/>
  <c r="E92" i="1"/>
  <c r="D92" i="1"/>
  <c r="C92" i="1"/>
  <c r="D32" i="1"/>
  <c r="E32" i="1"/>
  <c r="C32" i="1"/>
  <c r="D83" i="1"/>
  <c r="E83" i="1"/>
  <c r="C90" i="1"/>
  <c r="D72" i="1"/>
  <c r="D71" i="1" s="1"/>
  <c r="E72" i="1"/>
  <c r="E71" i="1" s="1"/>
  <c r="C72" i="1"/>
  <c r="C71" i="1" s="1"/>
  <c r="E18" i="1"/>
  <c r="C18" i="1"/>
  <c r="F33" i="2" l="1"/>
  <c r="F35" i="2"/>
  <c r="F37" i="2"/>
  <c r="F196" i="2"/>
  <c r="F29" i="2"/>
  <c r="F41" i="2"/>
  <c r="F43" i="2"/>
  <c r="F71" i="1"/>
  <c r="F7" i="2"/>
  <c r="F197" i="2"/>
  <c r="F83" i="1"/>
  <c r="F18" i="1"/>
  <c r="C89" i="1"/>
  <c r="F32" i="1"/>
  <c r="F92" i="1"/>
  <c r="F173" i="2"/>
  <c r="C6" i="2"/>
  <c r="C199" i="2" s="1"/>
  <c r="E173" i="2"/>
  <c r="F180" i="2"/>
  <c r="F45" i="2"/>
  <c r="E160" i="2"/>
  <c r="F160" i="2" s="1"/>
  <c r="F182" i="2"/>
  <c r="F193" i="2"/>
  <c r="D6" i="2"/>
  <c r="D179" i="2"/>
  <c r="F170" i="2"/>
  <c r="D188" i="2"/>
  <c r="F171" i="2"/>
  <c r="F176" i="2"/>
  <c r="F25" i="2"/>
  <c r="F27" i="2"/>
  <c r="E47" i="2"/>
  <c r="F47" i="2" s="1"/>
  <c r="F177" i="2"/>
  <c r="F191" i="2"/>
  <c r="F194" i="2"/>
  <c r="F19" i="2"/>
  <c r="E179" i="2"/>
  <c r="F179" i="2" s="1"/>
  <c r="E6" i="2"/>
  <c r="E188" i="2"/>
  <c r="F72" i="1"/>
  <c r="D199" i="2" l="1"/>
  <c r="F188" i="2"/>
  <c r="E199" i="2"/>
  <c r="F199" i="2" s="1"/>
  <c r="F6" i="2"/>
  <c r="D44" i="1" l="1"/>
  <c r="E44" i="1"/>
  <c r="C44" i="1"/>
  <c r="D42" i="1"/>
  <c r="E42" i="1"/>
  <c r="C42" i="1"/>
  <c r="D98" i="1"/>
  <c r="D97" i="1" s="1"/>
  <c r="E98" i="1"/>
  <c r="D40" i="1"/>
  <c r="E40" i="1"/>
  <c r="C40" i="1"/>
  <c r="D36" i="1"/>
  <c r="E36" i="1"/>
  <c r="C36" i="1"/>
  <c r="D87" i="1"/>
  <c r="E87" i="1"/>
  <c r="C87" i="1"/>
  <c r="D34" i="1"/>
  <c r="E34" i="1"/>
  <c r="C34" i="1"/>
  <c r="D95" i="1"/>
  <c r="D94" i="1" s="1"/>
  <c r="E95" i="1"/>
  <c r="C95" i="1"/>
  <c r="C94" i="1" s="1"/>
  <c r="D90" i="1"/>
  <c r="D89" i="1" s="1"/>
  <c r="E90" i="1"/>
  <c r="D81" i="1"/>
  <c r="E81" i="1"/>
  <c r="C81" i="1"/>
  <c r="D78" i="1"/>
  <c r="D77" i="1" s="1"/>
  <c r="E78" i="1"/>
  <c r="C78" i="1"/>
  <c r="C77" i="1" s="1"/>
  <c r="D28" i="1"/>
  <c r="E28" i="1"/>
  <c r="C28" i="1"/>
  <c r="D75" i="1"/>
  <c r="D74" i="1" s="1"/>
  <c r="E75" i="1"/>
  <c r="C75" i="1"/>
  <c r="C74" i="1" s="1"/>
  <c r="D62" i="1"/>
  <c r="D61" i="1" s="1"/>
  <c r="E62" i="1"/>
  <c r="C62" i="1"/>
  <c r="C61" i="1" s="1"/>
  <c r="D26" i="1"/>
  <c r="E26" i="1"/>
  <c r="F26" i="1" s="1"/>
  <c r="C26" i="1"/>
  <c r="D24" i="1"/>
  <c r="E24" i="1"/>
  <c r="C24" i="1"/>
  <c r="D47" i="1"/>
  <c r="D46" i="1" s="1"/>
  <c r="E47" i="1"/>
  <c r="C47" i="1"/>
  <c r="C46" i="1" s="1"/>
  <c r="D22" i="1"/>
  <c r="C22" i="1"/>
  <c r="E6" i="1"/>
  <c r="F6" i="1" s="1"/>
  <c r="F78" i="1" l="1"/>
  <c r="D80" i="1"/>
  <c r="F40" i="1"/>
  <c r="F44" i="1"/>
  <c r="F24" i="1"/>
  <c r="F28" i="1"/>
  <c r="F36" i="1"/>
  <c r="F42" i="1"/>
  <c r="F22" i="1"/>
  <c r="D5" i="1"/>
  <c r="D100" i="1" s="1"/>
  <c r="E61" i="1"/>
  <c r="F61" i="1" s="1"/>
  <c r="F62" i="1"/>
  <c r="E89" i="1"/>
  <c r="F89" i="1" s="1"/>
  <c r="F90" i="1"/>
  <c r="E94" i="1"/>
  <c r="F94" i="1" s="1"/>
  <c r="F95" i="1"/>
  <c r="E46" i="1"/>
  <c r="F46" i="1" s="1"/>
  <c r="F47" i="1"/>
  <c r="E97" i="1"/>
  <c r="F97" i="1" s="1"/>
  <c r="F98" i="1"/>
  <c r="F81" i="1"/>
  <c r="F34" i="1"/>
  <c r="F75" i="1"/>
  <c r="C80" i="1"/>
  <c r="F87" i="1"/>
  <c r="E80" i="1"/>
  <c r="E5" i="1"/>
  <c r="C5" i="1"/>
  <c r="C100" i="1" s="1"/>
  <c r="E74" i="1"/>
  <c r="F74" i="1" s="1"/>
  <c r="E77" i="1"/>
  <c r="F77" i="1" s="1"/>
  <c r="F5" i="1" l="1"/>
  <c r="E100" i="1"/>
  <c r="F100" i="1" s="1"/>
  <c r="F80" i="1"/>
</calcChain>
</file>

<file path=xl/sharedStrings.xml><?xml version="1.0" encoding="utf-8"?>
<sst xmlns="http://schemas.openxmlformats.org/spreadsheetml/2006/main" count="599" uniqueCount="123">
  <si>
    <t>м. Боярка</t>
  </si>
  <si>
    <t>Загальний фонд</t>
  </si>
  <si>
    <t>Код</t>
  </si>
  <si>
    <t>Показник</t>
  </si>
  <si>
    <t>Виконавчий комітет  Боярської міської ради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</si>
  <si>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</si>
  <si>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</si>
  <si>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</si>
  <si>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</si>
  <si>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</si>
  <si>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</si>
  <si>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</si>
  <si>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</si>
  <si>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</si>
  <si>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</si>
  <si>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</si>
  <si>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</si>
  <si>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</si>
  <si>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</si>
  <si>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</si>
  <si>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</si>
  <si>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</si>
  <si>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</si>
  <si>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</si>
  <si>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</si>
  <si>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</si>
  <si>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</si>
  <si>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</si>
  <si>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Інша діяльність у сфері державного управління</t>
  </si>
  <si>
    <t>2610</t>
  </si>
  <si>
    <t>Субсидії та поточні трансферти підприємствам (установам, організаціям)</t>
  </si>
  <si>
    <t>Проведення місцевих виборів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</si>
  <si>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</si>
  <si>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</si>
  <si>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</si>
  <si>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</si>
  <si>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</si>
  <si>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</si>
  <si>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2274</t>
  </si>
  <si>
    <t>Оплата природного газу</t>
  </si>
  <si>
    <t>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</si>
  <si>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</si>
  <si>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</si>
  <si>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</si>
  <si>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</si>
  <si>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Підтримка спорту вищих досягнень та організацій, які здійснюють фізкультурно-спортивну діяльність в регіоні</t>
  </si>
  <si>
    <t>Експлуатація та технічне обслуговування житлового фонду</t>
  </si>
  <si>
    <t>Забезпечення діяльності водопровідно-каналізаційного господарства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</si>
  <si>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</si>
  <si>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Організація благоустрою населених пунктів</t>
  </si>
  <si>
    <t>Здійснення заходів із землеустрою</t>
  </si>
  <si>
    <t>Інші заходи у сфері автотранспорту</t>
  </si>
  <si>
    <t>Заходи із запобігання та ліквідації надзвичайних ситуацій та наслідків стихійного лиха</t>
  </si>
  <si>
    <t>Заходи та роботи з мобілізаційної підготовки місцевого значення</t>
  </si>
  <si>
    <t>Інші заходи громадського порядку та безпеки</t>
  </si>
  <si>
    <t>Інша діяльність у сфері екології та охорони природних ресурсів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</si>
  <si>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</si>
  <si>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</si>
  <si>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</si>
  <si>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</si>
  <si>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</si>
  <si>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>ДНЗ</t>
  </si>
  <si>
    <t>21465</t>
  </si>
  <si>
    <t>КП "Боярський інформаційний центр"</t>
  </si>
  <si>
    <t>0210180</t>
  </si>
  <si>
    <t>84572</t>
  </si>
  <si>
    <t>КЗ  Будинок культури</t>
  </si>
  <si>
    <t>0214060</t>
  </si>
  <si>
    <t>12991</t>
  </si>
  <si>
    <t>Боярська міська дитяча школа мистецтв</t>
  </si>
  <si>
    <t>0214081</t>
  </si>
  <si>
    <t>89710</t>
  </si>
  <si>
    <t>КЗ "Боярська міська дитячо-юнацька школа"</t>
  </si>
  <si>
    <t>0215062</t>
  </si>
  <si>
    <t>21296</t>
  </si>
  <si>
    <t>КП "БГВУЖКГ"</t>
  </si>
  <si>
    <t>0216011</t>
  </si>
  <si>
    <t>0216013</t>
  </si>
  <si>
    <t>21345</t>
  </si>
  <si>
    <t>КП "БОК"</t>
  </si>
  <si>
    <t>0216020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</si>
  <si>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</si>
  <si>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</si>
  <si>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0217413</t>
  </si>
  <si>
    <t>21090</t>
  </si>
  <si>
    <t>КП "Боярка-водоканал"</t>
  </si>
  <si>
    <t>0216030</t>
  </si>
  <si>
    <t>0213242</t>
  </si>
  <si>
    <t>0214082</t>
  </si>
  <si>
    <t>0217130</t>
  </si>
  <si>
    <t>0218110</t>
  </si>
  <si>
    <t>0218220</t>
  </si>
  <si>
    <t>0218330</t>
  </si>
  <si>
    <t>0219770</t>
  </si>
  <si>
    <t>0210150</t>
  </si>
  <si>
    <t>0210191</t>
  </si>
  <si>
    <t>0213133</t>
  </si>
  <si>
    <t>0218230</t>
  </si>
  <si>
    <t>95815</t>
  </si>
  <si>
    <t>ГФ "Боярський міський патруль"</t>
  </si>
  <si>
    <t>0211010</t>
  </si>
  <si>
    <t>Скоригований план на 2020 рік</t>
  </si>
  <si>
    <t>Виконання %</t>
  </si>
  <si>
    <t>Касові видатки за 9 місяців</t>
  </si>
  <si>
    <t>План за 9 місяців з урахуванням змін</t>
  </si>
  <si>
    <t>54936</t>
  </si>
  <si>
    <t>Аналіз фінансування установ за 9 місяців 2020 року</t>
  </si>
  <si>
    <t>21112</t>
  </si>
  <si>
    <t>ДНЗ "Лісова казка"</t>
  </si>
  <si>
    <t>21266</t>
  </si>
  <si>
    <t>ДНЗ "Спадкоємець"</t>
  </si>
  <si>
    <t>ДНЗ "Даринка"</t>
  </si>
  <si>
    <t>21371</t>
  </si>
  <si>
    <t>ДНЗ №4 Берізка</t>
  </si>
  <si>
    <t>25121</t>
  </si>
  <si>
    <t>ДНЗ ясла-садок "Іскорка"</t>
  </si>
  <si>
    <t>25291</t>
  </si>
  <si>
    <t>ДНЗ-ЦРД "Джерельце"</t>
  </si>
  <si>
    <t>86783</t>
  </si>
  <si>
    <t>ДНЗ(ясла-садок)"Казка"</t>
  </si>
  <si>
    <t>Скоригований план  за 9 місяців</t>
  </si>
  <si>
    <t xml:space="preserve">Начальник бюджетного відділу </t>
  </si>
  <si>
    <t>Т. Клєпікова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</si>
</sst>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Arial Cyr"/>
      <charset val="204"/>
    </font>
    <font>
      <b/>
      <sz val="7"/>
      <color theme="1"/>
      <name val="Arial Cyr"/>
      <charset val="204"/>
    </font>
    <font>
      <b/>
      <sz val="12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1" fillId="2" borderId="1" xfId="0" quotePrefix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2" fontId="8" fillId="0" borderId="0" xfId="0" applyNumberFormat="1" applyFont="1" applyAlignment="1">
      <alignment horizontal="right" vertical="top" wrapText="1"/>
    </xf>
    <xf numFmtId="2" fontId="7" fillId="0" borderId="0" xfId="0" applyNumberFormat="1" applyFont="1" applyAlignment="1">
      <alignment horizontal="right" vertical="top" wrapText="1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horizontal="right" vertical="center" wrapText="1"/>
    </xf>
    <xf numFmtId="164" fontId="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9"/>
  <sheetViews>
    <sheetView topLeftCell="A184" workbookViewId="0">
      <selection activeCell="K32" sqref="K32"/>
    </sheetView>
  </sheetViews>
  <sheetFormatPr defaultRowHeight="12.75" x14ac:dyDescent="0.2"/>
  <cols>
    <col min="1" max="1" width="10.7109375" customWidth="1"/>
    <col min="2" max="2" width="50.7109375" customWidth="1"/>
    <col min="3" max="6" width="15.7109375" customWidth="1"/>
    <col min="8" max="10" width="9.140625" customWidth="1"/>
  </cols>
  <sheetData>
    <row r="1" spans="1:6" x14ac:dyDescent="0.2">
      <c r="A1" t="s">
        <v>0</v>
      </c>
    </row>
    <row r="2" spans="1:6" ht="18.75" x14ac:dyDescent="0.3">
      <c r="A2" s="32" t="s">
        <v>106</v>
      </c>
      <c r="B2" s="33"/>
      <c r="C2" s="33"/>
      <c r="D2" s="33"/>
      <c r="E2" s="33"/>
    </row>
    <row r="3" spans="1:6" x14ac:dyDescent="0.2">
      <c r="A3" s="33" t="s">
        <v>1</v>
      </c>
      <c r="B3" s="33"/>
      <c r="C3" s="33"/>
      <c r="D3" s="33"/>
      <c r="E3" s="33"/>
    </row>
    <row r="5" spans="1:6" s="1" customFormat="1" ht="38.25" x14ac:dyDescent="0.2">
      <c r="A5" s="10" t="s">
        <v>2</v>
      </c>
      <c r="B5" s="10" t="s">
        <v>3</v>
      </c>
      <c r="C5" s="10" t="s">
        <v>101</v>
      </c>
      <c r="D5" s="10" t="s">
        <v>104</v>
      </c>
      <c r="E5" s="10" t="s">
        <v>103</v>
      </c>
      <c r="F5" s="10" t="s">
        <v>102</v>
      </c>
    </row>
    <row r="6" spans="1:6" ht="15.75" x14ac:dyDescent="0.2">
      <c r="A6" s="4" t="s">
        <v>105</v>
      </c>
      <c r="B6" s="4" t="s">
        <v>4</v>
      </c>
      <c r="C6" s="6">
        <f>C7+C19+C23+C25+C27+C29+C33+C35+C37+C41+C43+C45</f>
        <v>38697372</v>
      </c>
      <c r="D6" s="6">
        <f>D7+D19+D23+D25+D27+D29+D33+D35+D37+D41+D43+D45</f>
        <v>31250841</v>
      </c>
      <c r="E6" s="6">
        <f t="shared" ref="E6" si="0">E7+E19+E23+E25+E27+E29+E33+E35+E37+E41+E43+E45</f>
        <v>25417953.700000003</v>
      </c>
      <c r="F6" s="14">
        <f>E6/D6</f>
        <v>0.81335262945403619</v>
      </c>
    </row>
    <row r="7" spans="1:6" ht="51" x14ac:dyDescent="0.2">
      <c r="A7" s="3" t="s">
        <v>94</v>
      </c>
      <c r="B7" s="5" t="s">
        <v>5</v>
      </c>
      <c r="C7" s="7">
        <f>C8+C9+C10+C11+C12+C13+C14+C15+C16+C17+C18</f>
        <v>24479976</v>
      </c>
      <c r="D7" s="7">
        <f>D8+D9+D10+D11+D12+D13+D14+D15+D16+D17+D18</f>
        <v>19766676</v>
      </c>
      <c r="E7" s="7">
        <f t="shared" ref="E7" si="1">E8+E9+E10+E11+E12+E13+E14+E15+E16+E17+E18</f>
        <v>17808709.030000001</v>
      </c>
      <c r="F7" s="16">
        <f t="shared" ref="F7:F70" si="2">E7/D7</f>
        <v>0.900946068524622</v>
      </c>
    </row>
    <row r="8" spans="1:6" x14ac:dyDescent="0.2">
      <c r="A8" s="11" t="s">
        <v>6</v>
      </c>
      <c r="B8" s="11" t="s">
        <v>7</v>
      </c>
      <c r="C8" s="12">
        <v>17602400</v>
      </c>
      <c r="D8" s="12">
        <v>13800000</v>
      </c>
      <c r="E8" s="12">
        <v>13497385.109999999</v>
      </c>
      <c r="F8" s="15">
        <f t="shared" si="2"/>
        <v>0.97807138478260869</v>
      </c>
    </row>
    <row r="9" spans="1:6" x14ac:dyDescent="0.2">
      <c r="A9" s="11" t="s">
        <v>8</v>
      </c>
      <c r="B9" s="11" t="s">
        <v>9</v>
      </c>
      <c r="C9" s="12">
        <v>3880000</v>
      </c>
      <c r="D9" s="12">
        <v>3171000</v>
      </c>
      <c r="E9" s="12">
        <v>3000280.89</v>
      </c>
      <c r="F9" s="15">
        <f t="shared" si="2"/>
        <v>0.94616237464522235</v>
      </c>
    </row>
    <row r="10" spans="1:6" x14ac:dyDescent="0.2">
      <c r="A10" s="11" t="s">
        <v>10</v>
      </c>
      <c r="B10" s="11" t="s">
        <v>11</v>
      </c>
      <c r="C10" s="12">
        <v>942600</v>
      </c>
      <c r="D10" s="12">
        <v>792600</v>
      </c>
      <c r="E10" s="12">
        <v>482672.89</v>
      </c>
      <c r="F10" s="15">
        <f t="shared" si="2"/>
        <v>0.60897412313903609</v>
      </c>
    </row>
    <row r="11" spans="1:6" x14ac:dyDescent="0.2">
      <c r="A11" s="11" t="s">
        <v>12</v>
      </c>
      <c r="B11" s="11" t="s">
        <v>13</v>
      </c>
      <c r="C11" s="12">
        <v>1132476</v>
      </c>
      <c r="D11" s="12">
        <v>1132476</v>
      </c>
      <c r="E11" s="12">
        <v>424778.73</v>
      </c>
      <c r="F11" s="15">
        <f t="shared" si="2"/>
        <v>0.37508850518686487</v>
      </c>
    </row>
    <row r="12" spans="1:6" x14ac:dyDescent="0.2">
      <c r="A12" s="11" t="s">
        <v>14</v>
      </c>
      <c r="B12" s="11" t="s">
        <v>15</v>
      </c>
      <c r="C12" s="12">
        <v>120000</v>
      </c>
      <c r="D12" s="12">
        <v>120000</v>
      </c>
      <c r="E12" s="12">
        <v>0</v>
      </c>
      <c r="F12" s="15">
        <f t="shared" si="2"/>
        <v>0</v>
      </c>
    </row>
    <row r="13" spans="1:6" x14ac:dyDescent="0.2">
      <c r="A13" s="11" t="s">
        <v>16</v>
      </c>
      <c r="B13" s="11" t="s">
        <v>17</v>
      </c>
      <c r="C13" s="12">
        <v>20000</v>
      </c>
      <c r="D13" s="12">
        <v>15300</v>
      </c>
      <c r="E13" s="12">
        <v>6343.1</v>
      </c>
      <c r="F13" s="15">
        <f t="shared" si="2"/>
        <v>0.41458169934640526</v>
      </c>
    </row>
    <row r="14" spans="1:6" x14ac:dyDescent="0.2">
      <c r="A14" s="11" t="s">
        <v>18</v>
      </c>
      <c r="B14" s="11" t="s">
        <v>19</v>
      </c>
      <c r="C14" s="12">
        <v>432500</v>
      </c>
      <c r="D14" s="12">
        <v>385300</v>
      </c>
      <c r="E14" s="12">
        <v>184574.54</v>
      </c>
      <c r="F14" s="15">
        <f t="shared" si="2"/>
        <v>0.47904111082273554</v>
      </c>
    </row>
    <row r="15" spans="1:6" x14ac:dyDescent="0.2">
      <c r="A15" s="11" t="s">
        <v>20</v>
      </c>
      <c r="B15" s="11" t="s">
        <v>21</v>
      </c>
      <c r="C15" s="12">
        <v>170000</v>
      </c>
      <c r="D15" s="12">
        <v>170000</v>
      </c>
      <c r="E15" s="12">
        <v>147728</v>
      </c>
      <c r="F15" s="15">
        <f t="shared" si="2"/>
        <v>0.86898823529411762</v>
      </c>
    </row>
    <row r="16" spans="1:6" ht="25.5" x14ac:dyDescent="0.2">
      <c r="A16" s="11" t="s">
        <v>22</v>
      </c>
      <c r="B16" s="11" t="s">
        <v>23</v>
      </c>
      <c r="C16" s="12">
        <v>30000</v>
      </c>
      <c r="D16" s="12">
        <v>30000</v>
      </c>
      <c r="E16" s="12">
        <v>8880</v>
      </c>
      <c r="F16" s="15">
        <f t="shared" si="2"/>
        <v>0.29599999999999999</v>
      </c>
    </row>
    <row r="17" spans="1:6" x14ac:dyDescent="0.2">
      <c r="A17" s="11" t="s">
        <v>24</v>
      </c>
      <c r="B17" s="11" t="s">
        <v>25</v>
      </c>
      <c r="C17" s="12">
        <v>10000</v>
      </c>
      <c r="D17" s="12">
        <v>10000</v>
      </c>
      <c r="E17" s="12">
        <v>5000</v>
      </c>
      <c r="F17" s="15">
        <f t="shared" si="2"/>
        <v>0.5</v>
      </c>
    </row>
    <row r="18" spans="1:6" x14ac:dyDescent="0.2">
      <c r="A18" s="11" t="s">
        <v>26</v>
      </c>
      <c r="B18" s="11" t="s">
        <v>27</v>
      </c>
      <c r="C18" s="12">
        <v>140000</v>
      </c>
      <c r="D18" s="12">
        <v>140000</v>
      </c>
      <c r="E18" s="12">
        <v>51065.77</v>
      </c>
      <c r="F18" s="15">
        <f t="shared" si="2"/>
        <v>0.36475549999999995</v>
      </c>
    </row>
    <row r="19" spans="1:6" x14ac:dyDescent="0.2">
      <c r="A19" s="3" t="s">
        <v>64</v>
      </c>
      <c r="B19" s="5" t="s">
        <v>28</v>
      </c>
      <c r="C19" s="7">
        <f>C20+C21+C22</f>
        <v>1206500</v>
      </c>
      <c r="D19" s="7">
        <f>D20+D21+D22</f>
        <v>1156500</v>
      </c>
      <c r="E19" s="7">
        <f t="shared" ref="E19" si="3">E20+E21+E22</f>
        <v>270375.55</v>
      </c>
      <c r="F19" s="16">
        <f t="shared" si="2"/>
        <v>0.23378776480760916</v>
      </c>
    </row>
    <row r="20" spans="1:6" x14ac:dyDescent="0.2">
      <c r="A20" s="11" t="s">
        <v>10</v>
      </c>
      <c r="B20" s="11" t="s">
        <v>11</v>
      </c>
      <c r="C20" s="12">
        <v>656500</v>
      </c>
      <c r="D20" s="12">
        <v>656500</v>
      </c>
      <c r="E20" s="12">
        <v>217108.8</v>
      </c>
      <c r="F20" s="15">
        <f t="shared" si="2"/>
        <v>0.33070647372429551</v>
      </c>
    </row>
    <row r="21" spans="1:6" x14ac:dyDescent="0.2">
      <c r="A21" s="11" t="s">
        <v>12</v>
      </c>
      <c r="B21" s="11" t="s">
        <v>13</v>
      </c>
      <c r="C21" s="12">
        <v>400000</v>
      </c>
      <c r="D21" s="12">
        <v>350000</v>
      </c>
      <c r="E21" s="12">
        <v>53266.75</v>
      </c>
      <c r="F21" s="15">
        <f t="shared" si="2"/>
        <v>0.15219071428571429</v>
      </c>
    </row>
    <row r="22" spans="1:6" ht="25.5" x14ac:dyDescent="0.2">
      <c r="A22" s="11" t="s">
        <v>22</v>
      </c>
      <c r="B22" s="11" t="s">
        <v>23</v>
      </c>
      <c r="C22" s="12">
        <v>150000</v>
      </c>
      <c r="D22" s="12">
        <v>150000</v>
      </c>
      <c r="E22" s="12">
        <v>0</v>
      </c>
      <c r="F22" s="15">
        <f t="shared" si="2"/>
        <v>0</v>
      </c>
    </row>
    <row r="23" spans="1:6" x14ac:dyDescent="0.2">
      <c r="A23" s="3" t="s">
        <v>95</v>
      </c>
      <c r="B23" s="3" t="s">
        <v>31</v>
      </c>
      <c r="C23" s="7">
        <f>C24</f>
        <v>1637896</v>
      </c>
      <c r="D23" s="7">
        <f>D24</f>
        <v>252665</v>
      </c>
      <c r="E23" s="7">
        <v>0</v>
      </c>
      <c r="F23" s="15">
        <f t="shared" si="2"/>
        <v>0</v>
      </c>
    </row>
    <row r="24" spans="1:6" ht="25.5" x14ac:dyDescent="0.2">
      <c r="A24" s="11" t="s">
        <v>22</v>
      </c>
      <c r="B24" s="11" t="s">
        <v>23</v>
      </c>
      <c r="C24" s="12">
        <v>1637896</v>
      </c>
      <c r="D24" s="12">
        <v>252665</v>
      </c>
      <c r="E24" s="12">
        <v>0</v>
      </c>
      <c r="F24" s="15">
        <f t="shared" si="2"/>
        <v>0</v>
      </c>
    </row>
    <row r="25" spans="1:6" x14ac:dyDescent="0.2">
      <c r="A25" s="3" t="s">
        <v>96</v>
      </c>
      <c r="B25" s="5" t="s">
        <v>40</v>
      </c>
      <c r="C25" s="7">
        <f>C26</f>
        <v>212000</v>
      </c>
      <c r="D25" s="7">
        <f t="shared" ref="D25:E25" si="4">D26</f>
        <v>92000</v>
      </c>
      <c r="E25" s="7">
        <f t="shared" si="4"/>
        <v>74667.199999999997</v>
      </c>
      <c r="F25" s="16">
        <f t="shared" si="2"/>
        <v>0.81159999999999999</v>
      </c>
    </row>
    <row r="26" spans="1:6" x14ac:dyDescent="0.2">
      <c r="A26" s="11" t="s">
        <v>10</v>
      </c>
      <c r="B26" s="11" t="s">
        <v>11</v>
      </c>
      <c r="C26" s="12">
        <v>212000</v>
      </c>
      <c r="D26" s="12">
        <v>92000</v>
      </c>
      <c r="E26" s="12">
        <v>74667.199999999997</v>
      </c>
      <c r="F26" s="15">
        <f t="shared" si="2"/>
        <v>0.81159999999999999</v>
      </c>
    </row>
    <row r="27" spans="1:6" ht="25.5" x14ac:dyDescent="0.2">
      <c r="A27" s="3" t="s">
        <v>87</v>
      </c>
      <c r="B27" s="5" t="s">
        <v>41</v>
      </c>
      <c r="C27" s="7">
        <f>C28</f>
        <v>2908000</v>
      </c>
      <c r="D27" s="7">
        <f t="shared" ref="D27:E27" si="5">D28</f>
        <v>2179000</v>
      </c>
      <c r="E27" s="7">
        <f t="shared" si="5"/>
        <v>2159900</v>
      </c>
      <c r="F27" s="16">
        <f t="shared" si="2"/>
        <v>0.99123451124368978</v>
      </c>
    </row>
    <row r="28" spans="1:6" x14ac:dyDescent="0.2">
      <c r="A28" s="11" t="s">
        <v>24</v>
      </c>
      <c r="B28" s="11" t="s">
        <v>25</v>
      </c>
      <c r="C28" s="12">
        <v>2908000</v>
      </c>
      <c r="D28" s="12">
        <v>2179000</v>
      </c>
      <c r="E28" s="12">
        <v>2159900</v>
      </c>
      <c r="F28" s="15">
        <f t="shared" si="2"/>
        <v>0.99123451124368978</v>
      </c>
    </row>
    <row r="29" spans="1:6" x14ac:dyDescent="0.2">
      <c r="A29" s="3" t="s">
        <v>88</v>
      </c>
      <c r="B29" s="3" t="s">
        <v>44</v>
      </c>
      <c r="C29" s="7">
        <f>C30+C31+C32</f>
        <v>873000</v>
      </c>
      <c r="D29" s="7">
        <f t="shared" ref="D29:E29" si="6">D30+D31+D32</f>
        <v>868000</v>
      </c>
      <c r="E29" s="7">
        <f t="shared" si="6"/>
        <v>129876</v>
      </c>
      <c r="F29" s="16">
        <f t="shared" si="2"/>
        <v>0.14962672811059907</v>
      </c>
    </row>
    <row r="30" spans="1:6" x14ac:dyDescent="0.2">
      <c r="A30" s="11" t="s">
        <v>10</v>
      </c>
      <c r="B30" s="11" t="s">
        <v>11</v>
      </c>
      <c r="C30" s="12">
        <v>64000</v>
      </c>
      <c r="D30" s="12">
        <v>64000</v>
      </c>
      <c r="E30" s="12">
        <v>38276</v>
      </c>
      <c r="F30" s="15">
        <f t="shared" si="2"/>
        <v>0.59806250000000005</v>
      </c>
    </row>
    <row r="31" spans="1:6" x14ac:dyDescent="0.2">
      <c r="A31" s="11" t="s">
        <v>12</v>
      </c>
      <c r="B31" s="11" t="s">
        <v>13</v>
      </c>
      <c r="C31" s="12">
        <v>20000</v>
      </c>
      <c r="D31" s="12">
        <v>20000</v>
      </c>
      <c r="E31" s="12">
        <v>18000</v>
      </c>
      <c r="F31" s="15">
        <f t="shared" si="2"/>
        <v>0.9</v>
      </c>
    </row>
    <row r="32" spans="1:6" ht="25.5" x14ac:dyDescent="0.2">
      <c r="A32" s="11" t="s">
        <v>22</v>
      </c>
      <c r="B32" s="11" t="s">
        <v>23</v>
      </c>
      <c r="C32" s="12">
        <v>789000</v>
      </c>
      <c r="D32" s="12">
        <v>784000</v>
      </c>
      <c r="E32" s="12">
        <v>73600</v>
      </c>
      <c r="F32" s="15">
        <f t="shared" si="2"/>
        <v>9.3877551020408165E-2</v>
      </c>
    </row>
    <row r="33" spans="1:6" x14ac:dyDescent="0.2">
      <c r="A33" s="3" t="s">
        <v>86</v>
      </c>
      <c r="B33" s="3" t="s">
        <v>49</v>
      </c>
      <c r="C33" s="7">
        <f>C34</f>
        <v>3120000</v>
      </c>
      <c r="D33" s="7">
        <f t="shared" ref="D33:E33" si="7">D34</f>
        <v>2676000</v>
      </c>
      <c r="E33" s="7">
        <f t="shared" si="7"/>
        <v>1693143.1</v>
      </c>
      <c r="F33" s="16">
        <f t="shared" si="2"/>
        <v>0.63271416292974592</v>
      </c>
    </row>
    <row r="34" spans="1:6" x14ac:dyDescent="0.2">
      <c r="A34" s="11" t="s">
        <v>18</v>
      </c>
      <c r="B34" s="11" t="s">
        <v>19</v>
      </c>
      <c r="C34" s="12">
        <v>3120000</v>
      </c>
      <c r="D34" s="12">
        <v>2676000</v>
      </c>
      <c r="E34" s="12">
        <v>1693143.1</v>
      </c>
      <c r="F34" s="15">
        <f t="shared" si="2"/>
        <v>0.63271416292974592</v>
      </c>
    </row>
    <row r="35" spans="1:6" x14ac:dyDescent="0.2">
      <c r="A35" s="3" t="s">
        <v>89</v>
      </c>
      <c r="B35" s="5" t="s">
        <v>50</v>
      </c>
      <c r="C35" s="7">
        <f>C36</f>
        <v>300000</v>
      </c>
      <c r="D35" s="7">
        <f t="shared" ref="D35:E35" si="8">D36</f>
        <v>300000</v>
      </c>
      <c r="E35" s="7">
        <f t="shared" si="8"/>
        <v>270000</v>
      </c>
      <c r="F35" s="16">
        <f t="shared" si="2"/>
        <v>0.9</v>
      </c>
    </row>
    <row r="36" spans="1:6" x14ac:dyDescent="0.2">
      <c r="A36" s="11" t="s">
        <v>12</v>
      </c>
      <c r="B36" s="11" t="s">
        <v>13</v>
      </c>
      <c r="C36" s="12">
        <v>300000</v>
      </c>
      <c r="D36" s="12">
        <v>300000</v>
      </c>
      <c r="E36" s="12">
        <v>270000</v>
      </c>
      <c r="F36" s="15">
        <f t="shared" si="2"/>
        <v>0.9</v>
      </c>
    </row>
    <row r="37" spans="1:6" ht="25.5" x14ac:dyDescent="0.2">
      <c r="A37" s="3" t="s">
        <v>90</v>
      </c>
      <c r="B37" s="5" t="s">
        <v>52</v>
      </c>
      <c r="C37" s="7">
        <f>C38+C39+C40</f>
        <v>1300000</v>
      </c>
      <c r="D37" s="7">
        <f t="shared" ref="D37:E37" si="9">D38+D39+D40</f>
        <v>1300000</v>
      </c>
      <c r="E37" s="7">
        <f t="shared" si="9"/>
        <v>985331.12</v>
      </c>
      <c r="F37" s="16">
        <f t="shared" si="2"/>
        <v>0.7579470153846154</v>
      </c>
    </row>
    <row r="38" spans="1:6" x14ac:dyDescent="0.2">
      <c r="A38" s="11" t="s">
        <v>10</v>
      </c>
      <c r="B38" s="11" t="s">
        <v>11</v>
      </c>
      <c r="C38" s="12">
        <v>610000</v>
      </c>
      <c r="D38" s="12">
        <v>610000</v>
      </c>
      <c r="E38" s="12">
        <v>459280.62</v>
      </c>
      <c r="F38" s="15">
        <f t="shared" si="2"/>
        <v>0.75291904918032782</v>
      </c>
    </row>
    <row r="39" spans="1:6" x14ac:dyDescent="0.2">
      <c r="A39" s="11" t="s">
        <v>34</v>
      </c>
      <c r="B39" s="11" t="s">
        <v>35</v>
      </c>
      <c r="C39" s="12">
        <v>540000</v>
      </c>
      <c r="D39" s="12">
        <v>540000</v>
      </c>
      <c r="E39" s="12">
        <v>398750.5</v>
      </c>
      <c r="F39" s="15">
        <f t="shared" si="2"/>
        <v>0.73842685185185186</v>
      </c>
    </row>
    <row r="40" spans="1:6" x14ac:dyDescent="0.2">
      <c r="A40" s="11" t="s">
        <v>12</v>
      </c>
      <c r="B40" s="11" t="s">
        <v>13</v>
      </c>
      <c r="C40" s="12">
        <v>150000</v>
      </c>
      <c r="D40" s="12">
        <v>150000</v>
      </c>
      <c r="E40" s="12">
        <v>127300</v>
      </c>
      <c r="F40" s="15">
        <f t="shared" si="2"/>
        <v>0.84866666666666668</v>
      </c>
    </row>
    <row r="41" spans="1:6" ht="25.5" x14ac:dyDescent="0.2">
      <c r="A41" s="3" t="s">
        <v>91</v>
      </c>
      <c r="B41" s="5" t="s">
        <v>53</v>
      </c>
      <c r="C41" s="7">
        <f>C42</f>
        <v>60000</v>
      </c>
      <c r="D41" s="7">
        <f t="shared" ref="D41:E41" si="10">D42</f>
        <v>60000</v>
      </c>
      <c r="E41" s="7">
        <f t="shared" si="10"/>
        <v>23150</v>
      </c>
      <c r="F41" s="16">
        <f t="shared" si="2"/>
        <v>0.38583333333333331</v>
      </c>
    </row>
    <row r="42" spans="1:6" x14ac:dyDescent="0.2">
      <c r="A42" s="11" t="s">
        <v>12</v>
      </c>
      <c r="B42" s="11" t="s">
        <v>13</v>
      </c>
      <c r="C42" s="12">
        <v>60000</v>
      </c>
      <c r="D42" s="12">
        <v>60000</v>
      </c>
      <c r="E42" s="12">
        <v>23150</v>
      </c>
      <c r="F42" s="15">
        <f t="shared" si="2"/>
        <v>0.38583333333333331</v>
      </c>
    </row>
    <row r="43" spans="1:6" ht="25.5" x14ac:dyDescent="0.2">
      <c r="A43" s="3" t="s">
        <v>92</v>
      </c>
      <c r="B43" s="5" t="s">
        <v>55</v>
      </c>
      <c r="C43" s="7">
        <f>C44</f>
        <v>900000</v>
      </c>
      <c r="D43" s="7">
        <f t="shared" ref="D43:E43" si="11">D44</f>
        <v>900000</v>
      </c>
      <c r="E43" s="7">
        <f t="shared" si="11"/>
        <v>302801.7</v>
      </c>
      <c r="F43" s="16">
        <f t="shared" si="2"/>
        <v>0.33644633333333335</v>
      </c>
    </row>
    <row r="44" spans="1:6" x14ac:dyDescent="0.2">
      <c r="A44" s="11" t="s">
        <v>12</v>
      </c>
      <c r="B44" s="11" t="s">
        <v>13</v>
      </c>
      <c r="C44" s="12">
        <v>900000</v>
      </c>
      <c r="D44" s="12">
        <v>900000</v>
      </c>
      <c r="E44" s="12">
        <v>302801.7</v>
      </c>
      <c r="F44" s="15">
        <f t="shared" si="2"/>
        <v>0.33644633333333335</v>
      </c>
    </row>
    <row r="45" spans="1:6" x14ac:dyDescent="0.2">
      <c r="A45" s="3" t="s">
        <v>93</v>
      </c>
      <c r="B45" s="5" t="s">
        <v>56</v>
      </c>
      <c r="C45" s="7">
        <f>C46</f>
        <v>1700000</v>
      </c>
      <c r="D45" s="7">
        <f t="shared" ref="D45:E45" si="12">D46</f>
        <v>1700000</v>
      </c>
      <c r="E45" s="7">
        <f t="shared" si="12"/>
        <v>1700000</v>
      </c>
      <c r="F45" s="16">
        <f t="shared" si="2"/>
        <v>1</v>
      </c>
    </row>
    <row r="46" spans="1:6" ht="25.5" x14ac:dyDescent="0.2">
      <c r="A46" s="11" t="s">
        <v>57</v>
      </c>
      <c r="B46" s="11" t="s">
        <v>58</v>
      </c>
      <c r="C46" s="12">
        <v>1700000</v>
      </c>
      <c r="D46" s="12">
        <v>1700000</v>
      </c>
      <c r="E46" s="12">
        <v>1700000</v>
      </c>
      <c r="F46" s="15">
        <f t="shared" si="2"/>
        <v>1</v>
      </c>
    </row>
    <row r="47" spans="1:6" ht="15.75" x14ac:dyDescent="0.2">
      <c r="A47" s="3" t="s">
        <v>32</v>
      </c>
      <c r="B47" s="4" t="s">
        <v>61</v>
      </c>
      <c r="C47" s="6">
        <f>C48</f>
        <v>55102488.649999999</v>
      </c>
      <c r="D47" s="6">
        <f t="shared" ref="D47:E47" si="13">D48</f>
        <v>44142161.649999999</v>
      </c>
      <c r="E47" s="6">
        <f t="shared" si="13"/>
        <v>37292805.870000012</v>
      </c>
      <c r="F47" s="14">
        <f t="shared" si="2"/>
        <v>0.84483415573736442</v>
      </c>
    </row>
    <row r="48" spans="1:6" x14ac:dyDescent="0.2">
      <c r="A48" s="3" t="s">
        <v>100</v>
      </c>
      <c r="B48" s="5" t="s">
        <v>33</v>
      </c>
      <c r="C48" s="7">
        <f>C49+C50+C51+C52+C53+C54+C55+C56+C57+C58+C59+C60+C61</f>
        <v>55102488.649999999</v>
      </c>
      <c r="D48" s="7">
        <f t="shared" ref="D48:E48" si="14">D49+D50+D51+D52+D53+D54+D55+D56+D57+D58+D59+D60+D61</f>
        <v>44142161.649999999</v>
      </c>
      <c r="E48" s="7">
        <f t="shared" si="14"/>
        <v>37292805.870000012</v>
      </c>
      <c r="F48" s="16">
        <f t="shared" si="2"/>
        <v>0.84483415573736442</v>
      </c>
    </row>
    <row r="49" spans="1:9" x14ac:dyDescent="0.2">
      <c r="A49" s="11" t="s">
        <v>6</v>
      </c>
      <c r="B49" s="11" t="s">
        <v>7</v>
      </c>
      <c r="C49" s="12">
        <v>35330200</v>
      </c>
      <c r="D49" s="12">
        <v>28550820</v>
      </c>
      <c r="E49" s="12">
        <v>26987590.800000001</v>
      </c>
      <c r="F49" s="15">
        <f t="shared" si="2"/>
        <v>0.94524748501093847</v>
      </c>
    </row>
    <row r="50" spans="1:9" x14ac:dyDescent="0.2">
      <c r="A50" s="11" t="s">
        <v>8</v>
      </c>
      <c r="B50" s="11" t="s">
        <v>9</v>
      </c>
      <c r="C50" s="12">
        <v>7850030.6500000004</v>
      </c>
      <c r="D50" s="12">
        <v>6300083.6500000004</v>
      </c>
      <c r="E50" s="12">
        <v>5923202.7400000002</v>
      </c>
      <c r="F50" s="15">
        <f t="shared" si="2"/>
        <v>0.94017842763087756</v>
      </c>
    </row>
    <row r="51" spans="1:9" x14ac:dyDescent="0.2">
      <c r="A51" s="11" t="s">
        <v>10</v>
      </c>
      <c r="B51" s="11" t="s">
        <v>11</v>
      </c>
      <c r="C51" s="12">
        <v>1000092</v>
      </c>
      <c r="D51" s="12">
        <v>960092</v>
      </c>
      <c r="E51" s="12">
        <v>568927.68000000005</v>
      </c>
      <c r="F51" s="15">
        <f t="shared" si="2"/>
        <v>0.59257621144640316</v>
      </c>
    </row>
    <row r="52" spans="1:9" x14ac:dyDescent="0.2">
      <c r="A52" s="11" t="s">
        <v>34</v>
      </c>
      <c r="B52" s="11" t="s">
        <v>35</v>
      </c>
      <c r="C52" s="12">
        <v>25000</v>
      </c>
      <c r="D52" s="12">
        <v>25000</v>
      </c>
      <c r="E52" s="12">
        <v>12223.1</v>
      </c>
      <c r="F52" s="15">
        <f t="shared" si="2"/>
        <v>0.48892400000000003</v>
      </c>
    </row>
    <row r="53" spans="1:9" x14ac:dyDescent="0.2">
      <c r="A53" s="11" t="s">
        <v>36</v>
      </c>
      <c r="B53" s="11" t="s">
        <v>37</v>
      </c>
      <c r="C53" s="12">
        <v>4024000</v>
      </c>
      <c r="D53" s="12">
        <v>2919000</v>
      </c>
      <c r="E53" s="12">
        <v>1239314.99</v>
      </c>
      <c r="F53" s="15">
        <f t="shared" si="2"/>
        <v>0.42456834189791026</v>
      </c>
    </row>
    <row r="54" spans="1:9" x14ac:dyDescent="0.2">
      <c r="A54" s="11" t="s">
        <v>12</v>
      </c>
      <c r="B54" s="11" t="s">
        <v>13</v>
      </c>
      <c r="C54" s="12">
        <v>2694334</v>
      </c>
      <c r="D54" s="12">
        <v>2554334</v>
      </c>
      <c r="E54" s="12">
        <v>1121231.24</v>
      </c>
      <c r="F54" s="15">
        <f t="shared" si="2"/>
        <v>0.4389524784151172</v>
      </c>
    </row>
    <row r="55" spans="1:9" x14ac:dyDescent="0.2">
      <c r="A55" s="11" t="s">
        <v>14</v>
      </c>
      <c r="B55" s="11" t="s">
        <v>15</v>
      </c>
      <c r="C55" s="12">
        <v>28000</v>
      </c>
      <c r="D55" s="12">
        <v>21000</v>
      </c>
      <c r="E55" s="12">
        <v>3555.1</v>
      </c>
      <c r="F55" s="15">
        <f t="shared" si="2"/>
        <v>0.16929047619047619</v>
      </c>
    </row>
    <row r="56" spans="1:9" x14ac:dyDescent="0.2">
      <c r="A56" s="11" t="s">
        <v>16</v>
      </c>
      <c r="B56" s="11" t="s">
        <v>17</v>
      </c>
      <c r="C56" s="12">
        <v>403500</v>
      </c>
      <c r="D56" s="12">
        <v>302400</v>
      </c>
      <c r="E56" s="12">
        <v>194016.45</v>
      </c>
      <c r="F56" s="15">
        <f t="shared" si="2"/>
        <v>0.64158878968253974</v>
      </c>
    </row>
    <row r="57" spans="1:9" x14ac:dyDescent="0.2">
      <c r="A57" s="11" t="s">
        <v>18</v>
      </c>
      <c r="B57" s="11" t="s">
        <v>19</v>
      </c>
      <c r="C57" s="12">
        <v>960000</v>
      </c>
      <c r="D57" s="12">
        <v>707200</v>
      </c>
      <c r="E57" s="12">
        <v>322958.09999999998</v>
      </c>
      <c r="F57" s="15">
        <f t="shared" si="2"/>
        <v>0.45667152149321266</v>
      </c>
    </row>
    <row r="58" spans="1:9" x14ac:dyDescent="0.2">
      <c r="A58" s="11" t="s">
        <v>38</v>
      </c>
      <c r="B58" s="11" t="s">
        <v>39</v>
      </c>
      <c r="C58" s="12">
        <v>2595732</v>
      </c>
      <c r="D58" s="12">
        <v>1638732</v>
      </c>
      <c r="E58" s="12">
        <v>868629.65</v>
      </c>
      <c r="F58" s="15">
        <f t="shared" si="2"/>
        <v>0.5300620540759563</v>
      </c>
    </row>
    <row r="59" spans="1:9" x14ac:dyDescent="0.2">
      <c r="A59" s="11" t="s">
        <v>20</v>
      </c>
      <c r="B59" s="11" t="s">
        <v>21</v>
      </c>
      <c r="C59" s="12">
        <v>155600</v>
      </c>
      <c r="D59" s="12">
        <v>127500</v>
      </c>
      <c r="E59" s="12">
        <v>34536.019999999997</v>
      </c>
      <c r="F59" s="15">
        <f t="shared" si="2"/>
        <v>0.27087074509803921</v>
      </c>
    </row>
    <row r="60" spans="1:9" ht="25.5" x14ac:dyDescent="0.2">
      <c r="A60" s="11" t="s">
        <v>22</v>
      </c>
      <c r="B60" s="11" t="s">
        <v>23</v>
      </c>
      <c r="C60" s="12">
        <v>32200</v>
      </c>
      <c r="D60" s="12">
        <v>32200</v>
      </c>
      <c r="E60" s="12">
        <v>16620</v>
      </c>
      <c r="F60" s="15">
        <f t="shared" si="2"/>
        <v>0.51614906832298135</v>
      </c>
    </row>
    <row r="61" spans="1:9" x14ac:dyDescent="0.2">
      <c r="A61" s="11" t="s">
        <v>26</v>
      </c>
      <c r="B61" s="11" t="s">
        <v>27</v>
      </c>
      <c r="C61" s="12">
        <v>3800</v>
      </c>
      <c r="D61" s="12">
        <v>3800</v>
      </c>
      <c r="E61" s="12">
        <v>0</v>
      </c>
      <c r="F61" s="15">
        <f t="shared" si="2"/>
        <v>0</v>
      </c>
    </row>
    <row r="62" spans="1:9" ht="15.75" x14ac:dyDescent="0.2">
      <c r="A62" s="19" t="s">
        <v>107</v>
      </c>
      <c r="B62" s="20" t="s">
        <v>108</v>
      </c>
      <c r="C62" s="23">
        <f>C63</f>
        <v>3253519</v>
      </c>
      <c r="D62" s="23">
        <f t="shared" ref="D62:E62" si="15">D63</f>
        <v>2839519</v>
      </c>
      <c r="E62" s="23">
        <f t="shared" si="15"/>
        <v>2013230.6199999999</v>
      </c>
      <c r="F62" s="14">
        <f t="shared" si="2"/>
        <v>0.70900410245538059</v>
      </c>
      <c r="H62" s="25"/>
      <c r="I62" s="25"/>
    </row>
    <row r="63" spans="1:9" x14ac:dyDescent="0.2">
      <c r="A63" s="21" t="s">
        <v>100</v>
      </c>
      <c r="B63" s="22" t="s">
        <v>33</v>
      </c>
      <c r="C63" s="24">
        <f>C64+C65+C66+C67+C68+C69+C70+C71+C72+C73+C74+C75</f>
        <v>3253519</v>
      </c>
      <c r="D63" s="24">
        <f t="shared" ref="D63:E63" si="16">D64+D65+D66+D67+D68+D69+D70+D71+D72+D73+D74+D75</f>
        <v>2839519</v>
      </c>
      <c r="E63" s="24">
        <f t="shared" si="16"/>
        <v>2013230.6199999999</v>
      </c>
      <c r="F63" s="16">
        <f t="shared" si="2"/>
        <v>0.70900410245538059</v>
      </c>
      <c r="H63" s="25"/>
      <c r="I63" s="25"/>
    </row>
    <row r="64" spans="1:9" x14ac:dyDescent="0.2">
      <c r="A64" s="17" t="s">
        <v>6</v>
      </c>
      <c r="B64" s="18" t="s">
        <v>7</v>
      </c>
      <c r="C64" s="12">
        <v>2046400</v>
      </c>
      <c r="D64" s="12">
        <v>1806400</v>
      </c>
      <c r="E64" s="12">
        <v>1397499.64</v>
      </c>
      <c r="F64" s="15">
        <f t="shared" si="2"/>
        <v>0.77363797608503093</v>
      </c>
      <c r="H64" s="26"/>
      <c r="I64" s="26"/>
    </row>
    <row r="65" spans="1:9" x14ac:dyDescent="0.2">
      <c r="A65" s="17" t="s">
        <v>8</v>
      </c>
      <c r="B65" s="18" t="s">
        <v>9</v>
      </c>
      <c r="C65" s="12">
        <v>452900</v>
      </c>
      <c r="D65" s="12">
        <v>400900</v>
      </c>
      <c r="E65" s="12">
        <v>311544.09999999998</v>
      </c>
      <c r="F65" s="15">
        <f t="shared" si="2"/>
        <v>0.77711174856572707</v>
      </c>
      <c r="H65" s="26"/>
      <c r="I65" s="26"/>
    </row>
    <row r="66" spans="1:9" x14ac:dyDescent="0.2">
      <c r="A66" s="17" t="s">
        <v>10</v>
      </c>
      <c r="B66" s="18" t="s">
        <v>11</v>
      </c>
      <c r="C66" s="12">
        <v>80400</v>
      </c>
      <c r="D66" s="12">
        <v>80400</v>
      </c>
      <c r="E66" s="12">
        <v>25999.02</v>
      </c>
      <c r="F66" s="15">
        <f t="shared" si="2"/>
        <v>0.32337089552238807</v>
      </c>
      <c r="H66" s="26"/>
      <c r="I66" s="26"/>
    </row>
    <row r="67" spans="1:9" x14ac:dyDescent="0.2">
      <c r="A67" s="17" t="s">
        <v>34</v>
      </c>
      <c r="B67" s="18" t="s">
        <v>35</v>
      </c>
      <c r="C67" s="12">
        <v>6000</v>
      </c>
      <c r="D67" s="12">
        <v>6000</v>
      </c>
      <c r="E67" s="12">
        <v>0</v>
      </c>
      <c r="F67" s="15">
        <f t="shared" si="2"/>
        <v>0</v>
      </c>
      <c r="H67" s="26"/>
      <c r="I67" s="26"/>
    </row>
    <row r="68" spans="1:9" x14ac:dyDescent="0.2">
      <c r="A68" s="17" t="s">
        <v>36</v>
      </c>
      <c r="B68" s="18" t="s">
        <v>37</v>
      </c>
      <c r="C68" s="12">
        <v>220000</v>
      </c>
      <c r="D68" s="12">
        <v>160000</v>
      </c>
      <c r="E68" s="12">
        <v>77960.800000000003</v>
      </c>
      <c r="F68" s="15">
        <f t="shared" si="2"/>
        <v>0.48725499999999999</v>
      </c>
      <c r="H68" s="26"/>
      <c r="I68" s="26"/>
    </row>
    <row r="69" spans="1:9" x14ac:dyDescent="0.2">
      <c r="A69" s="17" t="s">
        <v>12</v>
      </c>
      <c r="B69" s="18" t="s">
        <v>13</v>
      </c>
      <c r="C69" s="12">
        <v>164819</v>
      </c>
      <c r="D69" s="12">
        <v>144819</v>
      </c>
      <c r="E69" s="12">
        <v>111385.27</v>
      </c>
      <c r="F69" s="15">
        <f t="shared" si="2"/>
        <v>0.76913436772799149</v>
      </c>
      <c r="H69" s="26"/>
      <c r="I69" s="26"/>
    </row>
    <row r="70" spans="1:9" x14ac:dyDescent="0.2">
      <c r="A70" s="17" t="s">
        <v>14</v>
      </c>
      <c r="B70" s="18" t="s">
        <v>15</v>
      </c>
      <c r="C70" s="12">
        <v>3000</v>
      </c>
      <c r="D70" s="12">
        <v>3000</v>
      </c>
      <c r="E70" s="12">
        <v>1680</v>
      </c>
      <c r="F70" s="15">
        <f t="shared" si="2"/>
        <v>0.56000000000000005</v>
      </c>
      <c r="H70" s="26"/>
      <c r="I70" s="26"/>
    </row>
    <row r="71" spans="1:9" x14ac:dyDescent="0.2">
      <c r="A71" s="17" t="s">
        <v>16</v>
      </c>
      <c r="B71" s="18" t="s">
        <v>17</v>
      </c>
      <c r="C71" s="12">
        <v>23500</v>
      </c>
      <c r="D71" s="12">
        <v>19500</v>
      </c>
      <c r="E71" s="12">
        <v>8740.2099999999991</v>
      </c>
      <c r="F71" s="15">
        <f t="shared" ref="F71:F134" si="17">E71/D71</f>
        <v>0.4482158974358974</v>
      </c>
      <c r="H71" s="26"/>
      <c r="I71" s="26"/>
    </row>
    <row r="72" spans="1:9" x14ac:dyDescent="0.2">
      <c r="A72" s="17" t="s">
        <v>18</v>
      </c>
      <c r="B72" s="18" t="s">
        <v>19</v>
      </c>
      <c r="C72" s="12">
        <v>40000</v>
      </c>
      <c r="D72" s="12">
        <v>32000</v>
      </c>
      <c r="E72" s="12">
        <v>13729.86</v>
      </c>
      <c r="F72" s="15">
        <f t="shared" si="17"/>
        <v>0.42905812500000001</v>
      </c>
      <c r="H72" s="26"/>
      <c r="I72" s="26"/>
    </row>
    <row r="73" spans="1:9" x14ac:dyDescent="0.2">
      <c r="A73" s="17" t="s">
        <v>38</v>
      </c>
      <c r="B73" s="18" t="s">
        <v>39</v>
      </c>
      <c r="C73" s="12">
        <v>210000</v>
      </c>
      <c r="D73" s="12">
        <v>180000</v>
      </c>
      <c r="E73" s="12">
        <v>61366.07</v>
      </c>
      <c r="F73" s="15">
        <f t="shared" si="17"/>
        <v>0.34092261111111111</v>
      </c>
      <c r="H73" s="26"/>
      <c r="I73" s="26"/>
    </row>
    <row r="74" spans="1:9" x14ac:dyDescent="0.2">
      <c r="A74" s="17" t="s">
        <v>20</v>
      </c>
      <c r="B74" s="18" t="s">
        <v>21</v>
      </c>
      <c r="C74" s="12">
        <v>1500</v>
      </c>
      <c r="D74" s="12">
        <v>1500</v>
      </c>
      <c r="E74" s="12">
        <v>225.65</v>
      </c>
      <c r="F74" s="15">
        <f t="shared" si="17"/>
        <v>0.15043333333333334</v>
      </c>
      <c r="H74" s="26"/>
      <c r="I74" s="26"/>
    </row>
    <row r="75" spans="1:9" ht="25.5" x14ac:dyDescent="0.2">
      <c r="A75" s="17" t="s">
        <v>22</v>
      </c>
      <c r="B75" s="18" t="s">
        <v>23</v>
      </c>
      <c r="C75" s="12">
        <v>5000</v>
      </c>
      <c r="D75" s="12">
        <v>5000</v>
      </c>
      <c r="E75" s="12">
        <v>3100</v>
      </c>
      <c r="F75" s="15">
        <f t="shared" si="17"/>
        <v>0.62</v>
      </c>
      <c r="H75" s="26"/>
      <c r="I75" s="26"/>
    </row>
    <row r="76" spans="1:9" ht="15.75" x14ac:dyDescent="0.2">
      <c r="A76" s="20" t="s">
        <v>109</v>
      </c>
      <c r="B76" s="20" t="s">
        <v>110</v>
      </c>
      <c r="C76" s="23">
        <f>C77</f>
        <v>12068549</v>
      </c>
      <c r="D76" s="23">
        <f t="shared" ref="D76:E76" si="18">D77</f>
        <v>10762549</v>
      </c>
      <c r="E76" s="23">
        <f t="shared" si="18"/>
        <v>8104045.3899999987</v>
      </c>
      <c r="F76" s="14">
        <f t="shared" si="17"/>
        <v>0.75298569047165298</v>
      </c>
    </row>
    <row r="77" spans="1:9" x14ac:dyDescent="0.2">
      <c r="A77" s="21" t="s">
        <v>100</v>
      </c>
      <c r="B77" s="22" t="s">
        <v>33</v>
      </c>
      <c r="C77" s="24">
        <f>C78+C79+C80+C81+C82+C83+C84+C85+C86+C87+C88+C89</f>
        <v>12068549</v>
      </c>
      <c r="D77" s="24">
        <f t="shared" ref="D77:E77" si="19">D78+D79+D80+D81+D82+D83+D84+D85+D86+D87+D88+D89</f>
        <v>10762549</v>
      </c>
      <c r="E77" s="24">
        <f t="shared" si="19"/>
        <v>8104045.3899999987</v>
      </c>
      <c r="F77" s="16">
        <f t="shared" si="17"/>
        <v>0.75298569047165298</v>
      </c>
    </row>
    <row r="78" spans="1:9" x14ac:dyDescent="0.2">
      <c r="A78" s="17" t="s">
        <v>6</v>
      </c>
      <c r="B78" s="18" t="s">
        <v>7</v>
      </c>
      <c r="C78" s="12">
        <v>7581000</v>
      </c>
      <c r="D78" s="12">
        <v>6635000</v>
      </c>
      <c r="E78" s="12">
        <v>5896980.5899999999</v>
      </c>
      <c r="F78" s="15">
        <f t="shared" si="17"/>
        <v>0.88876874001507156</v>
      </c>
    </row>
    <row r="79" spans="1:9" x14ac:dyDescent="0.2">
      <c r="A79" s="17" t="s">
        <v>8</v>
      </c>
      <c r="B79" s="18" t="s">
        <v>9</v>
      </c>
      <c r="C79" s="12">
        <v>1729000</v>
      </c>
      <c r="D79" s="12">
        <v>1515000</v>
      </c>
      <c r="E79" s="12">
        <v>1300824.55</v>
      </c>
      <c r="F79" s="15">
        <f t="shared" si="17"/>
        <v>0.85863006600660075</v>
      </c>
    </row>
    <row r="80" spans="1:9" x14ac:dyDescent="0.2">
      <c r="A80" s="17" t="s">
        <v>10</v>
      </c>
      <c r="B80" s="18" t="s">
        <v>11</v>
      </c>
      <c r="C80" s="12">
        <v>237700</v>
      </c>
      <c r="D80" s="12">
        <v>237700</v>
      </c>
      <c r="E80" s="12">
        <v>178530.42</v>
      </c>
      <c r="F80" s="15">
        <f t="shared" si="17"/>
        <v>0.75107454774926385</v>
      </c>
    </row>
    <row r="81" spans="1:6" x14ac:dyDescent="0.2">
      <c r="A81" s="17" t="s">
        <v>34</v>
      </c>
      <c r="B81" s="18" t="s">
        <v>35</v>
      </c>
      <c r="C81" s="12">
        <v>4000</v>
      </c>
      <c r="D81" s="12">
        <v>4000</v>
      </c>
      <c r="E81" s="12">
        <v>4000</v>
      </c>
      <c r="F81" s="15">
        <f t="shared" si="17"/>
        <v>1</v>
      </c>
    </row>
    <row r="82" spans="1:6" x14ac:dyDescent="0.2">
      <c r="A82" s="17" t="s">
        <v>36</v>
      </c>
      <c r="B82" s="18" t="s">
        <v>37</v>
      </c>
      <c r="C82" s="12">
        <v>1050000</v>
      </c>
      <c r="D82" s="12">
        <v>1050000</v>
      </c>
      <c r="E82" s="12">
        <v>275255.38</v>
      </c>
      <c r="F82" s="15">
        <f t="shared" si="17"/>
        <v>0.26214798095238095</v>
      </c>
    </row>
    <row r="83" spans="1:6" x14ac:dyDescent="0.2">
      <c r="A83" s="17" t="s">
        <v>12</v>
      </c>
      <c r="B83" s="18" t="s">
        <v>13</v>
      </c>
      <c r="C83" s="12">
        <v>480849</v>
      </c>
      <c r="D83" s="12">
        <v>480849</v>
      </c>
      <c r="E83" s="12">
        <v>168944.57</v>
      </c>
      <c r="F83" s="15">
        <f t="shared" si="17"/>
        <v>0.35134641020361901</v>
      </c>
    </row>
    <row r="84" spans="1:6" x14ac:dyDescent="0.2">
      <c r="A84" s="17" t="s">
        <v>14</v>
      </c>
      <c r="B84" s="18" t="s">
        <v>15</v>
      </c>
      <c r="C84" s="12">
        <v>5000</v>
      </c>
      <c r="D84" s="12">
        <v>5000</v>
      </c>
      <c r="E84" s="12">
        <v>1059.0999999999999</v>
      </c>
      <c r="F84" s="15">
        <f t="shared" si="17"/>
        <v>0.21181999999999998</v>
      </c>
    </row>
    <row r="85" spans="1:6" x14ac:dyDescent="0.2">
      <c r="A85" s="17" t="s">
        <v>16</v>
      </c>
      <c r="B85" s="18" t="s">
        <v>17</v>
      </c>
      <c r="C85" s="12">
        <v>96000</v>
      </c>
      <c r="D85" s="12">
        <v>80000</v>
      </c>
      <c r="E85" s="12">
        <v>36174.81</v>
      </c>
      <c r="F85" s="15">
        <f t="shared" si="17"/>
        <v>0.45218512499999997</v>
      </c>
    </row>
    <row r="86" spans="1:6" x14ac:dyDescent="0.2">
      <c r="A86" s="17" t="s">
        <v>18</v>
      </c>
      <c r="B86" s="18" t="s">
        <v>19</v>
      </c>
      <c r="C86" s="12">
        <v>250000</v>
      </c>
      <c r="D86" s="12">
        <v>210000</v>
      </c>
      <c r="E86" s="12">
        <v>66134.100000000006</v>
      </c>
      <c r="F86" s="15">
        <f t="shared" si="17"/>
        <v>0.31492428571428577</v>
      </c>
    </row>
    <row r="87" spans="1:6" x14ac:dyDescent="0.2">
      <c r="A87" s="17" t="s">
        <v>38</v>
      </c>
      <c r="B87" s="18" t="s">
        <v>39</v>
      </c>
      <c r="C87" s="12">
        <v>600000</v>
      </c>
      <c r="D87" s="12">
        <v>510000</v>
      </c>
      <c r="E87" s="12">
        <v>164915.62</v>
      </c>
      <c r="F87" s="15">
        <f t="shared" si="17"/>
        <v>0.32336396078431373</v>
      </c>
    </row>
    <row r="88" spans="1:6" x14ac:dyDescent="0.2">
      <c r="A88" s="17" t="s">
        <v>20</v>
      </c>
      <c r="B88" s="18" t="s">
        <v>21</v>
      </c>
      <c r="C88" s="12">
        <v>25000</v>
      </c>
      <c r="D88" s="12">
        <v>25000</v>
      </c>
      <c r="E88" s="12">
        <v>3046.25</v>
      </c>
      <c r="F88" s="15">
        <f t="shared" si="17"/>
        <v>0.12185</v>
      </c>
    </row>
    <row r="89" spans="1:6" ht="25.5" x14ac:dyDescent="0.2">
      <c r="A89" s="17" t="s">
        <v>22</v>
      </c>
      <c r="B89" s="18" t="s">
        <v>23</v>
      </c>
      <c r="C89" s="12">
        <v>10000</v>
      </c>
      <c r="D89" s="12">
        <v>10000</v>
      </c>
      <c r="E89" s="12">
        <v>8180</v>
      </c>
      <c r="F89" s="15">
        <f t="shared" si="17"/>
        <v>0.81799999999999995</v>
      </c>
    </row>
    <row r="90" spans="1:6" ht="15.75" x14ac:dyDescent="0.2">
      <c r="A90" s="20">
        <v>21318</v>
      </c>
      <c r="B90" s="20" t="s">
        <v>111</v>
      </c>
      <c r="C90" s="23">
        <f>C91</f>
        <v>8546053</v>
      </c>
      <c r="D90" s="23">
        <f t="shared" ref="D90:E90" si="20">D91</f>
        <v>7646402</v>
      </c>
      <c r="E90" s="23">
        <f t="shared" si="20"/>
        <v>6203535.4899999993</v>
      </c>
      <c r="F90" s="14">
        <f t="shared" si="17"/>
        <v>0.81130124861340003</v>
      </c>
    </row>
    <row r="91" spans="1:6" x14ac:dyDescent="0.2">
      <c r="A91" s="21" t="s">
        <v>100</v>
      </c>
      <c r="B91" s="22" t="s">
        <v>33</v>
      </c>
      <c r="C91" s="24">
        <f>C92+C93+C94+C95+C96+C97+C98+C99+C100+C101+C102+C103+C104</f>
        <v>8546053</v>
      </c>
      <c r="D91" s="24">
        <f>D92+D93+D94+D95+D96+D97+D98+D99+D100+D101+D102+D103+D104</f>
        <v>7646402</v>
      </c>
      <c r="E91" s="24">
        <f>E92+E93+E94+E95+E96+E97+E98+E99+E100+E101+E102+E103+E104</f>
        <v>6203535.4899999993</v>
      </c>
      <c r="F91" s="16">
        <f t="shared" si="17"/>
        <v>0.81130124861340003</v>
      </c>
    </row>
    <row r="92" spans="1:6" x14ac:dyDescent="0.2">
      <c r="A92" s="17" t="s">
        <v>6</v>
      </c>
      <c r="B92" s="18" t="s">
        <v>7</v>
      </c>
      <c r="C92" s="12">
        <v>6028600</v>
      </c>
      <c r="D92" s="12">
        <v>5497626</v>
      </c>
      <c r="E92" s="12">
        <v>4527188.25</v>
      </c>
      <c r="F92" s="15">
        <f t="shared" si="17"/>
        <v>0.82348058052694018</v>
      </c>
    </row>
    <row r="93" spans="1:6" x14ac:dyDescent="0.2">
      <c r="A93" s="17" t="s">
        <v>8</v>
      </c>
      <c r="B93" s="18" t="s">
        <v>9</v>
      </c>
      <c r="C93" s="12">
        <v>1326653</v>
      </c>
      <c r="D93" s="12">
        <v>1209976</v>
      </c>
      <c r="E93" s="12">
        <v>1010767.14</v>
      </c>
      <c r="F93" s="15">
        <f t="shared" si="17"/>
        <v>0.83536131295166183</v>
      </c>
    </row>
    <row r="94" spans="1:6" x14ac:dyDescent="0.2">
      <c r="A94" s="17" t="s">
        <v>10</v>
      </c>
      <c r="B94" s="18" t="s">
        <v>11</v>
      </c>
      <c r="C94" s="12">
        <v>100500</v>
      </c>
      <c r="D94" s="12">
        <v>100500</v>
      </c>
      <c r="E94" s="12">
        <v>100224.55</v>
      </c>
      <c r="F94" s="15">
        <f t="shared" si="17"/>
        <v>0.99725920398009948</v>
      </c>
    </row>
    <row r="95" spans="1:6" x14ac:dyDescent="0.2">
      <c r="A95" s="17" t="s">
        <v>34</v>
      </c>
      <c r="B95" s="18" t="s">
        <v>35</v>
      </c>
      <c r="C95" s="12">
        <v>3000</v>
      </c>
      <c r="D95" s="12">
        <v>3000</v>
      </c>
      <c r="E95" s="12">
        <v>2236</v>
      </c>
      <c r="F95" s="15">
        <f t="shared" si="17"/>
        <v>0.74533333333333329</v>
      </c>
    </row>
    <row r="96" spans="1:6" x14ac:dyDescent="0.2">
      <c r="A96" s="17" t="s">
        <v>36</v>
      </c>
      <c r="B96" s="18" t="s">
        <v>37</v>
      </c>
      <c r="C96" s="12">
        <v>545000</v>
      </c>
      <c r="D96" s="12">
        <v>405000</v>
      </c>
      <c r="E96" s="12">
        <v>283717.28999999998</v>
      </c>
      <c r="F96" s="15">
        <f t="shared" si="17"/>
        <v>0.7005365185185185</v>
      </c>
    </row>
    <row r="97" spans="1:6" x14ac:dyDescent="0.2">
      <c r="A97" s="17" t="s">
        <v>12</v>
      </c>
      <c r="B97" s="18" t="s">
        <v>13</v>
      </c>
      <c r="C97" s="12">
        <v>240000</v>
      </c>
      <c r="D97" s="12">
        <v>220000</v>
      </c>
      <c r="E97" s="12">
        <v>158359.67999999999</v>
      </c>
      <c r="F97" s="15">
        <f t="shared" si="17"/>
        <v>0.71981672727272727</v>
      </c>
    </row>
    <row r="98" spans="1:6" x14ac:dyDescent="0.2">
      <c r="A98" s="17" t="s">
        <v>14</v>
      </c>
      <c r="B98" s="18" t="s">
        <v>15</v>
      </c>
      <c r="C98" s="12">
        <v>4000</v>
      </c>
      <c r="D98" s="12">
        <v>4000</v>
      </c>
      <c r="E98" s="12">
        <v>816</v>
      </c>
      <c r="F98" s="15">
        <f t="shared" si="17"/>
        <v>0.20399999999999999</v>
      </c>
    </row>
    <row r="99" spans="1:6" x14ac:dyDescent="0.2">
      <c r="A99" s="17" t="s">
        <v>16</v>
      </c>
      <c r="B99" s="18" t="s">
        <v>17</v>
      </c>
      <c r="C99" s="12">
        <v>58000</v>
      </c>
      <c r="D99" s="12">
        <v>49000</v>
      </c>
      <c r="E99" s="12">
        <v>34127.42</v>
      </c>
      <c r="F99" s="15">
        <f t="shared" si="17"/>
        <v>0.69647795918367339</v>
      </c>
    </row>
    <row r="100" spans="1:6" x14ac:dyDescent="0.2">
      <c r="A100" s="17" t="s">
        <v>18</v>
      </c>
      <c r="B100" s="18" t="s">
        <v>19</v>
      </c>
      <c r="C100" s="12">
        <v>50000</v>
      </c>
      <c r="D100" s="12">
        <v>42000</v>
      </c>
      <c r="E100" s="12">
        <v>25223.17</v>
      </c>
      <c r="F100" s="15">
        <f t="shared" si="17"/>
        <v>0.60055166666666659</v>
      </c>
    </row>
    <row r="101" spans="1:6" x14ac:dyDescent="0.2">
      <c r="A101" s="17" t="s">
        <v>38</v>
      </c>
      <c r="B101" s="18" t="s">
        <v>39</v>
      </c>
      <c r="C101" s="12">
        <v>173000</v>
      </c>
      <c r="D101" s="12">
        <v>98000</v>
      </c>
      <c r="E101" s="12">
        <v>54517.13</v>
      </c>
      <c r="F101" s="15">
        <f t="shared" si="17"/>
        <v>0.55629724489795918</v>
      </c>
    </row>
    <row r="102" spans="1:6" x14ac:dyDescent="0.2">
      <c r="A102" s="17" t="s">
        <v>20</v>
      </c>
      <c r="B102" s="18" t="s">
        <v>21</v>
      </c>
      <c r="C102" s="12">
        <v>10700</v>
      </c>
      <c r="D102" s="12">
        <v>10700</v>
      </c>
      <c r="E102" s="12">
        <v>4868.8599999999997</v>
      </c>
      <c r="F102" s="15">
        <f t="shared" si="17"/>
        <v>0.45503364485981307</v>
      </c>
    </row>
    <row r="103" spans="1:6" ht="25.5" x14ac:dyDescent="0.2">
      <c r="A103" s="17" t="s">
        <v>22</v>
      </c>
      <c r="B103" s="18" t="s">
        <v>23</v>
      </c>
      <c r="C103" s="12">
        <v>6000</v>
      </c>
      <c r="D103" s="12">
        <v>6000</v>
      </c>
      <c r="E103" s="12">
        <v>1490</v>
      </c>
      <c r="F103" s="15">
        <f t="shared" si="17"/>
        <v>0.24833333333333332</v>
      </c>
    </row>
    <row r="104" spans="1:6" x14ac:dyDescent="0.2">
      <c r="A104" s="17" t="s">
        <v>26</v>
      </c>
      <c r="B104" s="18" t="s">
        <v>27</v>
      </c>
      <c r="C104" s="12">
        <v>600</v>
      </c>
      <c r="D104" s="12">
        <v>600</v>
      </c>
      <c r="E104" s="12">
        <v>0</v>
      </c>
      <c r="F104" s="15">
        <f t="shared" si="17"/>
        <v>0</v>
      </c>
    </row>
    <row r="105" spans="1:6" ht="15.75" x14ac:dyDescent="0.2">
      <c r="A105" s="20" t="s">
        <v>112</v>
      </c>
      <c r="B105" s="20" t="s">
        <v>113</v>
      </c>
      <c r="C105" s="23">
        <f>C106</f>
        <v>5627769</v>
      </c>
      <c r="D105" s="23">
        <f t="shared" ref="D105:E105" si="21">D106</f>
        <v>4889989</v>
      </c>
      <c r="E105" s="23">
        <f t="shared" si="21"/>
        <v>3149769.37</v>
      </c>
      <c r="F105" s="14">
        <f t="shared" si="17"/>
        <v>0.64412606449625964</v>
      </c>
    </row>
    <row r="106" spans="1:6" x14ac:dyDescent="0.2">
      <c r="A106" s="21" t="s">
        <v>100</v>
      </c>
      <c r="B106" s="22" t="s">
        <v>33</v>
      </c>
      <c r="C106" s="24">
        <f>C107+C108+C109+C110+C111+C112+C113+C114+C115+C116+C117+C118</f>
        <v>5627769</v>
      </c>
      <c r="D106" s="24">
        <f t="shared" ref="D106:E106" si="22">D107+D108+D109+D110+D111+D112+D113+D114+D115+D116+D117+D118</f>
        <v>4889989</v>
      </c>
      <c r="E106" s="24">
        <f t="shared" si="22"/>
        <v>3149769.37</v>
      </c>
      <c r="F106" s="16">
        <f t="shared" si="17"/>
        <v>0.64412606449625964</v>
      </c>
    </row>
    <row r="107" spans="1:6" x14ac:dyDescent="0.2">
      <c r="A107" s="17" t="s">
        <v>6</v>
      </c>
      <c r="B107" s="18" t="s">
        <v>7</v>
      </c>
      <c r="C107" s="12">
        <v>3524900</v>
      </c>
      <c r="D107" s="12">
        <v>3069650</v>
      </c>
      <c r="E107" s="12">
        <v>2235415.64</v>
      </c>
      <c r="F107" s="15">
        <f t="shared" si="17"/>
        <v>0.72823144006645713</v>
      </c>
    </row>
    <row r="108" spans="1:6" x14ac:dyDescent="0.2">
      <c r="A108" s="17" t="s">
        <v>8</v>
      </c>
      <c r="B108" s="18" t="s">
        <v>9</v>
      </c>
      <c r="C108" s="12">
        <v>776950</v>
      </c>
      <c r="D108" s="12">
        <v>663920</v>
      </c>
      <c r="E108" s="12">
        <v>500313.37</v>
      </c>
      <c r="F108" s="15">
        <f t="shared" si="17"/>
        <v>0.75357478310639836</v>
      </c>
    </row>
    <row r="109" spans="1:6" x14ac:dyDescent="0.2">
      <c r="A109" s="17" t="s">
        <v>10</v>
      </c>
      <c r="B109" s="18" t="s">
        <v>11</v>
      </c>
      <c r="C109" s="12">
        <v>118100</v>
      </c>
      <c r="D109" s="12">
        <v>118100</v>
      </c>
      <c r="E109" s="12">
        <v>68192.97</v>
      </c>
      <c r="F109" s="15">
        <f t="shared" si="17"/>
        <v>0.57741718882303139</v>
      </c>
    </row>
    <row r="110" spans="1:6" x14ac:dyDescent="0.2">
      <c r="A110" s="17" t="s">
        <v>34</v>
      </c>
      <c r="B110" s="18" t="s">
        <v>35</v>
      </c>
      <c r="C110" s="12">
        <v>3000</v>
      </c>
      <c r="D110" s="12">
        <v>3000</v>
      </c>
      <c r="E110" s="12">
        <v>3000</v>
      </c>
      <c r="F110" s="15">
        <f t="shared" si="17"/>
        <v>1</v>
      </c>
    </row>
    <row r="111" spans="1:6" x14ac:dyDescent="0.2">
      <c r="A111" s="17" t="s">
        <v>36</v>
      </c>
      <c r="B111" s="18" t="s">
        <v>37</v>
      </c>
      <c r="C111" s="12">
        <v>330000</v>
      </c>
      <c r="D111" s="12">
        <v>240000</v>
      </c>
      <c r="E111" s="12">
        <v>68963.78</v>
      </c>
      <c r="F111" s="15">
        <f t="shared" si="17"/>
        <v>0.28734908333333331</v>
      </c>
    </row>
    <row r="112" spans="1:6" x14ac:dyDescent="0.2">
      <c r="A112" s="17" t="s">
        <v>12</v>
      </c>
      <c r="B112" s="18" t="s">
        <v>13</v>
      </c>
      <c r="C112" s="12">
        <v>331819</v>
      </c>
      <c r="D112" s="12">
        <v>331819</v>
      </c>
      <c r="E112" s="12">
        <v>105303.53</v>
      </c>
      <c r="F112" s="15">
        <f t="shared" si="17"/>
        <v>0.31735232159701526</v>
      </c>
    </row>
    <row r="113" spans="1:6" x14ac:dyDescent="0.2">
      <c r="A113" s="17" t="s">
        <v>14</v>
      </c>
      <c r="B113" s="18" t="s">
        <v>15</v>
      </c>
      <c r="C113" s="12">
        <v>3000</v>
      </c>
      <c r="D113" s="12">
        <v>3000</v>
      </c>
      <c r="E113" s="12">
        <v>0</v>
      </c>
      <c r="F113" s="15">
        <f t="shared" si="17"/>
        <v>0</v>
      </c>
    </row>
    <row r="114" spans="1:6" x14ac:dyDescent="0.2">
      <c r="A114" s="17" t="s">
        <v>16</v>
      </c>
      <c r="B114" s="18" t="s">
        <v>17</v>
      </c>
      <c r="C114" s="12">
        <v>35000</v>
      </c>
      <c r="D114" s="12">
        <v>30000</v>
      </c>
      <c r="E114" s="12">
        <v>11471.54</v>
      </c>
      <c r="F114" s="15">
        <f t="shared" si="17"/>
        <v>0.38238466666666671</v>
      </c>
    </row>
    <row r="115" spans="1:6" x14ac:dyDescent="0.2">
      <c r="A115" s="17" t="s">
        <v>18</v>
      </c>
      <c r="B115" s="18" t="s">
        <v>19</v>
      </c>
      <c r="C115" s="12">
        <v>70000</v>
      </c>
      <c r="D115" s="12">
        <v>58000</v>
      </c>
      <c r="E115" s="12">
        <v>40700.57</v>
      </c>
      <c r="F115" s="15">
        <f t="shared" si="17"/>
        <v>0.70173396551724132</v>
      </c>
    </row>
    <row r="116" spans="1:6" x14ac:dyDescent="0.2">
      <c r="A116" s="17" t="s">
        <v>38</v>
      </c>
      <c r="B116" s="18" t="s">
        <v>39</v>
      </c>
      <c r="C116" s="12">
        <v>370000</v>
      </c>
      <c r="D116" s="12">
        <v>320000</v>
      </c>
      <c r="E116" s="12">
        <v>100292.18</v>
      </c>
      <c r="F116" s="15">
        <f t="shared" si="17"/>
        <v>0.31341306250000001</v>
      </c>
    </row>
    <row r="117" spans="1:6" x14ac:dyDescent="0.2">
      <c r="A117" s="17" t="s">
        <v>20</v>
      </c>
      <c r="B117" s="18" t="s">
        <v>21</v>
      </c>
      <c r="C117" s="12">
        <v>60000</v>
      </c>
      <c r="D117" s="12">
        <v>47500</v>
      </c>
      <c r="E117" s="12">
        <v>16115.79</v>
      </c>
      <c r="F117" s="15">
        <f t="shared" si="17"/>
        <v>0.3392797894736842</v>
      </c>
    </row>
    <row r="118" spans="1:6" ht="25.5" x14ac:dyDescent="0.2">
      <c r="A118" s="17" t="s">
        <v>22</v>
      </c>
      <c r="B118" s="18" t="s">
        <v>23</v>
      </c>
      <c r="C118" s="12">
        <v>5000</v>
      </c>
      <c r="D118" s="12">
        <v>5000</v>
      </c>
      <c r="E118" s="12">
        <v>0</v>
      </c>
      <c r="F118" s="15">
        <f t="shared" si="17"/>
        <v>0</v>
      </c>
    </row>
    <row r="119" spans="1:6" ht="15.75" x14ac:dyDescent="0.2">
      <c r="A119" s="20" t="s">
        <v>114</v>
      </c>
      <c r="B119" s="20" t="s">
        <v>115</v>
      </c>
      <c r="C119" s="23">
        <f>C120</f>
        <v>9187189</v>
      </c>
      <c r="D119" s="23">
        <f t="shared" ref="D119:E119" si="23">D120</f>
        <v>8155189</v>
      </c>
      <c r="E119" s="23">
        <f t="shared" si="23"/>
        <v>6432861.0399999982</v>
      </c>
      <c r="F119" s="14">
        <f t="shared" si="17"/>
        <v>0.78880588052588341</v>
      </c>
    </row>
    <row r="120" spans="1:6" x14ac:dyDescent="0.2">
      <c r="A120" s="21" t="s">
        <v>100</v>
      </c>
      <c r="B120" s="22" t="s">
        <v>33</v>
      </c>
      <c r="C120" s="24">
        <f>C121+C122+C123+C124+C125+C126+C127+C128+C129+C130+C131</f>
        <v>9187189</v>
      </c>
      <c r="D120" s="24">
        <f t="shared" ref="D120:E120" si="24">D121+D122+D123+D124+D125+D126+D127+D128+D129+D130+D131</f>
        <v>8155189</v>
      </c>
      <c r="E120" s="24">
        <f t="shared" si="24"/>
        <v>6432861.0399999982</v>
      </c>
      <c r="F120" s="16">
        <f t="shared" si="17"/>
        <v>0.78880588052588341</v>
      </c>
    </row>
    <row r="121" spans="1:6" x14ac:dyDescent="0.2">
      <c r="A121" s="17" t="s">
        <v>6</v>
      </c>
      <c r="B121" s="18" t="s">
        <v>7</v>
      </c>
      <c r="C121" s="12">
        <v>5789400</v>
      </c>
      <c r="D121" s="12">
        <v>5219400</v>
      </c>
      <c r="E121" s="12">
        <v>4672996.7699999996</v>
      </c>
      <c r="F121" s="15">
        <f t="shared" si="17"/>
        <v>0.8953130187377859</v>
      </c>
    </row>
    <row r="122" spans="1:6" x14ac:dyDescent="0.2">
      <c r="A122" s="17" t="s">
        <v>8</v>
      </c>
      <c r="B122" s="18" t="s">
        <v>9</v>
      </c>
      <c r="C122" s="12">
        <v>1272068</v>
      </c>
      <c r="D122" s="12">
        <v>1147068</v>
      </c>
      <c r="E122" s="12">
        <v>1023335.25</v>
      </c>
      <c r="F122" s="15">
        <f t="shared" si="17"/>
        <v>0.89213128602663483</v>
      </c>
    </row>
    <row r="123" spans="1:6" x14ac:dyDescent="0.2">
      <c r="A123" s="17" t="s">
        <v>10</v>
      </c>
      <c r="B123" s="18" t="s">
        <v>11</v>
      </c>
      <c r="C123" s="12">
        <v>114092</v>
      </c>
      <c r="D123" s="12">
        <v>114092</v>
      </c>
      <c r="E123" s="12">
        <v>106730.32</v>
      </c>
      <c r="F123" s="15">
        <f t="shared" si="17"/>
        <v>0.93547593170423871</v>
      </c>
    </row>
    <row r="124" spans="1:6" x14ac:dyDescent="0.2">
      <c r="A124" s="17" t="s">
        <v>34</v>
      </c>
      <c r="B124" s="18" t="s">
        <v>35</v>
      </c>
      <c r="C124" s="12">
        <v>3000</v>
      </c>
      <c r="D124" s="12">
        <v>3000</v>
      </c>
      <c r="E124" s="12">
        <v>2987.1</v>
      </c>
      <c r="F124" s="15">
        <f t="shared" si="17"/>
        <v>0.99569999999999992</v>
      </c>
    </row>
    <row r="125" spans="1:6" x14ac:dyDescent="0.2">
      <c r="A125" s="17" t="s">
        <v>36</v>
      </c>
      <c r="B125" s="18" t="s">
        <v>37</v>
      </c>
      <c r="C125" s="12">
        <v>679000</v>
      </c>
      <c r="D125" s="12">
        <v>559000</v>
      </c>
      <c r="E125" s="12">
        <v>198315.89</v>
      </c>
      <c r="F125" s="15">
        <f t="shared" si="17"/>
        <v>0.35476903398926657</v>
      </c>
    </row>
    <row r="126" spans="1:6" x14ac:dyDescent="0.2">
      <c r="A126" s="17" t="s">
        <v>12</v>
      </c>
      <c r="B126" s="18" t="s">
        <v>13</v>
      </c>
      <c r="C126" s="12">
        <v>610897</v>
      </c>
      <c r="D126" s="12">
        <v>610897</v>
      </c>
      <c r="E126" s="12">
        <v>144697.76</v>
      </c>
      <c r="F126" s="15">
        <f t="shared" si="17"/>
        <v>0.23686114025768668</v>
      </c>
    </row>
    <row r="127" spans="1:6" x14ac:dyDescent="0.2">
      <c r="A127" s="17" t="s">
        <v>14</v>
      </c>
      <c r="B127" s="18" t="s">
        <v>15</v>
      </c>
      <c r="C127" s="12">
        <v>5000</v>
      </c>
      <c r="D127" s="12">
        <v>5000</v>
      </c>
      <c r="E127" s="12">
        <v>0</v>
      </c>
      <c r="F127" s="15">
        <f t="shared" si="17"/>
        <v>0</v>
      </c>
    </row>
    <row r="128" spans="1:6" x14ac:dyDescent="0.2">
      <c r="A128" s="17" t="s">
        <v>16</v>
      </c>
      <c r="B128" s="18" t="s">
        <v>17</v>
      </c>
      <c r="C128" s="12">
        <v>90000</v>
      </c>
      <c r="D128" s="12">
        <v>75000</v>
      </c>
      <c r="E128" s="12">
        <v>52966.559999999998</v>
      </c>
      <c r="F128" s="15">
        <f t="shared" si="17"/>
        <v>0.70622079999999998</v>
      </c>
    </row>
    <row r="129" spans="1:6" x14ac:dyDescent="0.2">
      <c r="A129" s="17" t="s">
        <v>18</v>
      </c>
      <c r="B129" s="18" t="s">
        <v>19</v>
      </c>
      <c r="C129" s="12">
        <v>140000</v>
      </c>
      <c r="D129" s="12">
        <v>122000</v>
      </c>
      <c r="E129" s="12">
        <v>54259.25</v>
      </c>
      <c r="F129" s="15">
        <f t="shared" si="17"/>
        <v>0.44474795081967211</v>
      </c>
    </row>
    <row r="130" spans="1:6" x14ac:dyDescent="0.2">
      <c r="A130" s="17" t="s">
        <v>38</v>
      </c>
      <c r="B130" s="18" t="s">
        <v>39</v>
      </c>
      <c r="C130" s="12">
        <v>458732</v>
      </c>
      <c r="D130" s="12">
        <v>278732</v>
      </c>
      <c r="E130" s="12">
        <v>171757.58</v>
      </c>
      <c r="F130" s="15">
        <f t="shared" si="17"/>
        <v>0.6162104817530818</v>
      </c>
    </row>
    <row r="131" spans="1:6" x14ac:dyDescent="0.2">
      <c r="A131" s="17" t="s">
        <v>20</v>
      </c>
      <c r="B131" s="18" t="s">
        <v>21</v>
      </c>
      <c r="C131" s="12">
        <v>25000</v>
      </c>
      <c r="D131" s="12">
        <v>21000</v>
      </c>
      <c r="E131" s="12">
        <v>4814.5600000000004</v>
      </c>
      <c r="F131" s="15">
        <f t="shared" si="17"/>
        <v>0.22926476190476192</v>
      </c>
    </row>
    <row r="132" spans="1:6" ht="15.75" x14ac:dyDescent="0.2">
      <c r="A132" s="20" t="s">
        <v>116</v>
      </c>
      <c r="B132" s="20" t="s">
        <v>117</v>
      </c>
      <c r="C132" s="23">
        <f>C133</f>
        <v>10056998.65</v>
      </c>
      <c r="D132" s="23">
        <f t="shared" ref="D132:E132" si="25">D133</f>
        <v>8823541.6500000004</v>
      </c>
      <c r="E132" s="23">
        <f t="shared" si="25"/>
        <v>7204453.6699999999</v>
      </c>
      <c r="F132" s="14">
        <f t="shared" si="17"/>
        <v>0.81650361677615013</v>
      </c>
    </row>
    <row r="133" spans="1:6" x14ac:dyDescent="0.2">
      <c r="A133" s="21" t="s">
        <v>100</v>
      </c>
      <c r="B133" s="22" t="s">
        <v>33</v>
      </c>
      <c r="C133" s="24">
        <f>C134+C135+C136+C137+C138+C139+C140+C141+C142+C143+C144+C145</f>
        <v>10056998.65</v>
      </c>
      <c r="D133" s="24">
        <f t="shared" ref="D133:E133" si="26">D134+D135+D136+D137+D138+D139+D140+D141+D142+D143+D144+D145</f>
        <v>8823541.6500000004</v>
      </c>
      <c r="E133" s="24">
        <f t="shared" si="26"/>
        <v>7204453.6699999999</v>
      </c>
      <c r="F133" s="16">
        <f t="shared" si="17"/>
        <v>0.81650361677615013</v>
      </c>
    </row>
    <row r="134" spans="1:6" x14ac:dyDescent="0.2">
      <c r="A134" s="17" t="s">
        <v>6</v>
      </c>
      <c r="B134" s="18" t="s">
        <v>7</v>
      </c>
      <c r="C134" s="12">
        <v>6468100</v>
      </c>
      <c r="D134" s="12">
        <v>5844506</v>
      </c>
      <c r="E134" s="12">
        <v>5305960.67</v>
      </c>
      <c r="F134" s="15">
        <f t="shared" si="17"/>
        <v>0.90785443115294939</v>
      </c>
    </row>
    <row r="135" spans="1:6" x14ac:dyDescent="0.2">
      <c r="A135" s="17" t="s">
        <v>8</v>
      </c>
      <c r="B135" s="18" t="s">
        <v>9</v>
      </c>
      <c r="C135" s="12">
        <v>1424959.65</v>
      </c>
      <c r="D135" s="12">
        <v>1285296.6499999999</v>
      </c>
      <c r="E135" s="12">
        <v>1119172.33</v>
      </c>
      <c r="F135" s="15">
        <f t="shared" ref="F135:F159" si="27">E135/D135</f>
        <v>0.87075021163402255</v>
      </c>
    </row>
    <row r="136" spans="1:6" x14ac:dyDescent="0.2">
      <c r="A136" s="17" t="s">
        <v>10</v>
      </c>
      <c r="B136" s="18" t="s">
        <v>11</v>
      </c>
      <c r="C136" s="12">
        <v>207500</v>
      </c>
      <c r="D136" s="12">
        <v>187500</v>
      </c>
      <c r="E136" s="12">
        <v>84890.4</v>
      </c>
      <c r="F136" s="15">
        <f t="shared" si="27"/>
        <v>0.45274879999999995</v>
      </c>
    </row>
    <row r="137" spans="1:6" x14ac:dyDescent="0.2">
      <c r="A137" s="17" t="s">
        <v>34</v>
      </c>
      <c r="B137" s="18" t="s">
        <v>35</v>
      </c>
      <c r="C137" s="12">
        <v>4000</v>
      </c>
      <c r="D137" s="12">
        <v>4000</v>
      </c>
      <c r="E137" s="12">
        <v>0</v>
      </c>
      <c r="F137" s="15">
        <f t="shared" si="27"/>
        <v>0</v>
      </c>
    </row>
    <row r="138" spans="1:6" x14ac:dyDescent="0.2">
      <c r="A138" s="17" t="s">
        <v>36</v>
      </c>
      <c r="B138" s="18" t="s">
        <v>37</v>
      </c>
      <c r="C138" s="12">
        <v>650000</v>
      </c>
      <c r="D138" s="12">
        <v>460000</v>
      </c>
      <c r="E138" s="12">
        <v>245324.27</v>
      </c>
      <c r="F138" s="15">
        <f t="shared" si="27"/>
        <v>0.53331363043478264</v>
      </c>
    </row>
    <row r="139" spans="1:6" x14ac:dyDescent="0.2">
      <c r="A139" s="17" t="s">
        <v>12</v>
      </c>
      <c r="B139" s="18" t="s">
        <v>13</v>
      </c>
      <c r="C139" s="12">
        <v>510239</v>
      </c>
      <c r="D139" s="12">
        <v>510239</v>
      </c>
      <c r="E139" s="12">
        <v>153363.63</v>
      </c>
      <c r="F139" s="15">
        <f t="shared" si="27"/>
        <v>0.30057214364248913</v>
      </c>
    </row>
    <row r="140" spans="1:6" x14ac:dyDescent="0.2">
      <c r="A140" s="17" t="s">
        <v>14</v>
      </c>
      <c r="B140" s="18" t="s">
        <v>15</v>
      </c>
      <c r="C140" s="12">
        <v>7000</v>
      </c>
      <c r="D140" s="12">
        <v>0</v>
      </c>
      <c r="E140" s="12">
        <v>0</v>
      </c>
      <c r="F140" s="15" t="e">
        <f t="shared" si="27"/>
        <v>#DIV/0!</v>
      </c>
    </row>
    <row r="141" spans="1:6" x14ac:dyDescent="0.2">
      <c r="A141" s="17" t="s">
        <v>16</v>
      </c>
      <c r="B141" s="18" t="s">
        <v>17</v>
      </c>
      <c r="C141" s="12">
        <v>80000</v>
      </c>
      <c r="D141" s="12">
        <v>66000</v>
      </c>
      <c r="E141" s="12">
        <v>43943.91</v>
      </c>
      <c r="F141" s="15">
        <f t="shared" si="27"/>
        <v>0.66581681818181826</v>
      </c>
    </row>
    <row r="142" spans="1:6" x14ac:dyDescent="0.2">
      <c r="A142" s="17" t="s">
        <v>18</v>
      </c>
      <c r="B142" s="18" t="s">
        <v>19</v>
      </c>
      <c r="C142" s="12">
        <v>220000</v>
      </c>
      <c r="D142" s="12">
        <v>167000</v>
      </c>
      <c r="E142" s="12">
        <v>67286.320000000007</v>
      </c>
      <c r="F142" s="15">
        <f t="shared" si="27"/>
        <v>0.40291209580838327</v>
      </c>
    </row>
    <row r="143" spans="1:6" x14ac:dyDescent="0.2">
      <c r="A143" s="17" t="s">
        <v>38</v>
      </c>
      <c r="B143" s="18" t="s">
        <v>39</v>
      </c>
      <c r="C143" s="12">
        <v>454000</v>
      </c>
      <c r="D143" s="12">
        <v>272000</v>
      </c>
      <c r="E143" s="12">
        <v>177277.42</v>
      </c>
      <c r="F143" s="15">
        <f t="shared" si="27"/>
        <v>0.65175522058823532</v>
      </c>
    </row>
    <row r="144" spans="1:6" x14ac:dyDescent="0.2">
      <c r="A144" s="17" t="s">
        <v>20</v>
      </c>
      <c r="B144" s="18" t="s">
        <v>21</v>
      </c>
      <c r="C144" s="12">
        <v>25000</v>
      </c>
      <c r="D144" s="12">
        <v>20800</v>
      </c>
      <c r="E144" s="12">
        <v>3384.72</v>
      </c>
      <c r="F144" s="15">
        <f t="shared" si="27"/>
        <v>0.16272692307692307</v>
      </c>
    </row>
    <row r="145" spans="1:6" ht="25.5" x14ac:dyDescent="0.2">
      <c r="A145" s="17" t="s">
        <v>22</v>
      </c>
      <c r="B145" s="18" t="s">
        <v>23</v>
      </c>
      <c r="C145" s="12">
        <v>6200</v>
      </c>
      <c r="D145" s="12">
        <v>6200</v>
      </c>
      <c r="E145" s="12">
        <v>3850</v>
      </c>
      <c r="F145" s="15">
        <f t="shared" si="27"/>
        <v>0.62096774193548387</v>
      </c>
    </row>
    <row r="146" spans="1:6" ht="15.75" x14ac:dyDescent="0.2">
      <c r="A146" s="20" t="s">
        <v>118</v>
      </c>
      <c r="B146" s="20" t="s">
        <v>119</v>
      </c>
      <c r="C146" s="23">
        <f>C147</f>
        <v>6362411</v>
      </c>
      <c r="D146" s="23">
        <f t="shared" ref="D146:E146" si="28">D147</f>
        <v>5534965</v>
      </c>
      <c r="E146" s="23">
        <f t="shared" si="28"/>
        <v>4184910.29</v>
      </c>
      <c r="F146" s="14">
        <f t="shared" si="27"/>
        <v>0.75608613423933124</v>
      </c>
    </row>
    <row r="147" spans="1:6" x14ac:dyDescent="0.2">
      <c r="A147" s="21" t="s">
        <v>100</v>
      </c>
      <c r="B147" s="22" t="s">
        <v>33</v>
      </c>
      <c r="C147" s="24">
        <f>C148+C149+C150+C151+C152+C153+C154+C155+C156+C157+C158+C159</f>
        <v>6362411</v>
      </c>
      <c r="D147" s="24">
        <f t="shared" ref="D147:E147" si="29">D148+D149+D150+D151+D152+D153+D154+D155+D156+D157+D158+D159</f>
        <v>5534965</v>
      </c>
      <c r="E147" s="24">
        <f t="shared" si="29"/>
        <v>4184910.29</v>
      </c>
      <c r="F147" s="16">
        <f t="shared" si="27"/>
        <v>0.75608613423933124</v>
      </c>
    </row>
    <row r="148" spans="1:6" x14ac:dyDescent="0.2">
      <c r="A148" s="17" t="s">
        <v>6</v>
      </c>
      <c r="B148" s="18" t="s">
        <v>7</v>
      </c>
      <c r="C148" s="12">
        <v>3891800</v>
      </c>
      <c r="D148" s="12">
        <v>3356438</v>
      </c>
      <c r="E148" s="12">
        <v>2951549.24</v>
      </c>
      <c r="F148" s="15">
        <f t="shared" si="27"/>
        <v>0.87936951017715814</v>
      </c>
    </row>
    <row r="149" spans="1:6" x14ac:dyDescent="0.2">
      <c r="A149" s="17" t="s">
        <v>8</v>
      </c>
      <c r="B149" s="18" t="s">
        <v>9</v>
      </c>
      <c r="C149" s="12">
        <v>867500</v>
      </c>
      <c r="D149" s="12">
        <v>750216</v>
      </c>
      <c r="E149" s="12">
        <v>657246</v>
      </c>
      <c r="F149" s="15">
        <f t="shared" si="27"/>
        <v>0.876075690201222</v>
      </c>
    </row>
    <row r="150" spans="1:6" x14ac:dyDescent="0.2">
      <c r="A150" s="17" t="s">
        <v>10</v>
      </c>
      <c r="B150" s="18" t="s">
        <v>11</v>
      </c>
      <c r="C150" s="12">
        <v>141800</v>
      </c>
      <c r="D150" s="12">
        <v>121800</v>
      </c>
      <c r="E150" s="12">
        <v>4360</v>
      </c>
      <c r="F150" s="15">
        <f t="shared" si="27"/>
        <v>3.5796387520525455E-2</v>
      </c>
    </row>
    <row r="151" spans="1:6" x14ac:dyDescent="0.2">
      <c r="A151" s="17" t="s">
        <v>34</v>
      </c>
      <c r="B151" s="18" t="s">
        <v>35</v>
      </c>
      <c r="C151" s="12">
        <v>2000</v>
      </c>
      <c r="D151" s="12">
        <v>2000</v>
      </c>
      <c r="E151" s="12">
        <v>0</v>
      </c>
      <c r="F151" s="15">
        <f t="shared" si="27"/>
        <v>0</v>
      </c>
    </row>
    <row r="152" spans="1:6" x14ac:dyDescent="0.2">
      <c r="A152" s="17" t="s">
        <v>36</v>
      </c>
      <c r="B152" s="18" t="s">
        <v>37</v>
      </c>
      <c r="C152" s="12">
        <v>550000</v>
      </c>
      <c r="D152" s="12">
        <v>450000</v>
      </c>
      <c r="E152" s="12">
        <v>89777.58</v>
      </c>
      <c r="F152" s="15">
        <f t="shared" si="27"/>
        <v>0.19950573333333332</v>
      </c>
    </row>
    <row r="153" spans="1:6" x14ac:dyDescent="0.2">
      <c r="A153" s="17" t="s">
        <v>12</v>
      </c>
      <c r="B153" s="18" t="s">
        <v>13</v>
      </c>
      <c r="C153" s="12">
        <v>355711</v>
      </c>
      <c r="D153" s="12">
        <v>335711</v>
      </c>
      <c r="E153" s="12">
        <v>279176.8</v>
      </c>
      <c r="F153" s="15">
        <f t="shared" si="27"/>
        <v>0.83159860713530387</v>
      </c>
    </row>
    <row r="154" spans="1:6" x14ac:dyDescent="0.2">
      <c r="A154" s="17" t="s">
        <v>14</v>
      </c>
      <c r="B154" s="18" t="s">
        <v>15</v>
      </c>
      <c r="C154" s="12">
        <v>1000</v>
      </c>
      <c r="D154" s="12">
        <v>1000</v>
      </c>
      <c r="E154" s="12">
        <v>0</v>
      </c>
      <c r="F154" s="15">
        <f t="shared" si="27"/>
        <v>0</v>
      </c>
    </row>
    <row r="155" spans="1:6" x14ac:dyDescent="0.2">
      <c r="A155" s="17" t="s">
        <v>16</v>
      </c>
      <c r="B155" s="18" t="s">
        <v>17</v>
      </c>
      <c r="C155" s="12">
        <v>21000</v>
      </c>
      <c r="D155" s="12">
        <v>17600</v>
      </c>
      <c r="E155" s="12">
        <v>6592</v>
      </c>
      <c r="F155" s="15">
        <f t="shared" si="27"/>
        <v>0.37454545454545457</v>
      </c>
    </row>
    <row r="156" spans="1:6" x14ac:dyDescent="0.2">
      <c r="A156" s="17" t="s">
        <v>18</v>
      </c>
      <c r="B156" s="18" t="s">
        <v>19</v>
      </c>
      <c r="C156" s="12">
        <v>190000</v>
      </c>
      <c r="D156" s="12">
        <v>160000</v>
      </c>
      <c r="E156" s="12">
        <v>55624.83</v>
      </c>
      <c r="F156" s="15">
        <f t="shared" si="27"/>
        <v>0.34765518750000002</v>
      </c>
    </row>
    <row r="157" spans="1:6" x14ac:dyDescent="0.2">
      <c r="A157" s="17" t="s">
        <v>38</v>
      </c>
      <c r="B157" s="18" t="s">
        <v>39</v>
      </c>
      <c r="C157" s="12">
        <v>330000</v>
      </c>
      <c r="D157" s="12">
        <v>330000</v>
      </c>
      <c r="E157" s="12">
        <v>138503.65</v>
      </c>
      <c r="F157" s="15">
        <f t="shared" si="27"/>
        <v>0.41970803030303028</v>
      </c>
    </row>
    <row r="158" spans="1:6" x14ac:dyDescent="0.2">
      <c r="A158" s="17" t="s">
        <v>20</v>
      </c>
      <c r="B158" s="18" t="s">
        <v>21</v>
      </c>
      <c r="C158" s="12">
        <v>8400</v>
      </c>
      <c r="D158" s="12">
        <v>7000</v>
      </c>
      <c r="E158" s="12">
        <v>2080.19</v>
      </c>
      <c r="F158" s="15">
        <f t="shared" si="27"/>
        <v>0.29716999999999999</v>
      </c>
    </row>
    <row r="159" spans="1:6" x14ac:dyDescent="0.2">
      <c r="A159" s="17" t="s">
        <v>26</v>
      </c>
      <c r="B159" s="18" t="s">
        <v>27</v>
      </c>
      <c r="C159" s="12">
        <v>3200</v>
      </c>
      <c r="D159" s="12">
        <v>3200</v>
      </c>
      <c r="E159" s="12">
        <v>0</v>
      </c>
      <c r="F159" s="15">
        <f t="shared" si="27"/>
        <v>0</v>
      </c>
    </row>
    <row r="160" spans="1:6" ht="15.75" x14ac:dyDescent="0.2">
      <c r="A160" s="4" t="s">
        <v>65</v>
      </c>
      <c r="B160" s="4" t="s">
        <v>66</v>
      </c>
      <c r="C160" s="6">
        <f>C161</f>
        <v>2359275</v>
      </c>
      <c r="D160" s="6">
        <f t="shared" ref="D160:E160" si="30">D161</f>
        <v>2043475</v>
      </c>
      <c r="E160" s="6">
        <f t="shared" si="30"/>
        <v>1906519.85</v>
      </c>
      <c r="F160" s="14">
        <f t="shared" ref="F160:F168" si="31">E160/D160</f>
        <v>0.93297928773290595</v>
      </c>
    </row>
    <row r="161" spans="1:6" ht="25.5" x14ac:dyDescent="0.2">
      <c r="A161" s="3" t="s">
        <v>67</v>
      </c>
      <c r="B161" s="5" t="s">
        <v>42</v>
      </c>
      <c r="C161" s="7">
        <f>C162+C163+C164+C165+C166+C167+C168+C169</f>
        <v>2359275</v>
      </c>
      <c r="D161" s="7">
        <f t="shared" ref="D161:E161" si="32">D162+D163+D164+D165+D166+D167+D168+D169</f>
        <v>2043475</v>
      </c>
      <c r="E161" s="7">
        <f t="shared" si="32"/>
        <v>1906519.85</v>
      </c>
      <c r="F161" s="16">
        <f t="shared" si="31"/>
        <v>0.93297928773290595</v>
      </c>
    </row>
    <row r="162" spans="1:6" x14ac:dyDescent="0.2">
      <c r="A162" s="11" t="s">
        <v>6</v>
      </c>
      <c r="B162" s="11" t="s">
        <v>7</v>
      </c>
      <c r="C162" s="12">
        <v>1673414</v>
      </c>
      <c r="D162" s="12">
        <v>1422414</v>
      </c>
      <c r="E162" s="12">
        <v>1334111.78</v>
      </c>
      <c r="F162" s="15">
        <f t="shared" si="31"/>
        <v>0.9379208725448428</v>
      </c>
    </row>
    <row r="163" spans="1:6" x14ac:dyDescent="0.2">
      <c r="A163" s="11" t="s">
        <v>8</v>
      </c>
      <c r="B163" s="11" t="s">
        <v>9</v>
      </c>
      <c r="C163" s="12">
        <v>359200</v>
      </c>
      <c r="D163" s="12">
        <v>305200</v>
      </c>
      <c r="E163" s="12">
        <v>287046.03999999998</v>
      </c>
      <c r="F163" s="15">
        <f t="shared" si="31"/>
        <v>0.94051782437745735</v>
      </c>
    </row>
    <row r="164" spans="1:6" x14ac:dyDescent="0.2">
      <c r="A164" s="11" t="s">
        <v>10</v>
      </c>
      <c r="B164" s="11" t="s">
        <v>11</v>
      </c>
      <c r="C164" s="12">
        <v>55640</v>
      </c>
      <c r="D164" s="12">
        <v>55640</v>
      </c>
      <c r="E164" s="12">
        <v>46421.86</v>
      </c>
      <c r="F164" s="15">
        <f t="shared" si="31"/>
        <v>0.83432530553558593</v>
      </c>
    </row>
    <row r="165" spans="1:6" x14ac:dyDescent="0.2">
      <c r="A165" s="11" t="s">
        <v>12</v>
      </c>
      <c r="B165" s="11" t="s">
        <v>13</v>
      </c>
      <c r="C165" s="12">
        <v>59935</v>
      </c>
      <c r="D165" s="12">
        <v>59935</v>
      </c>
      <c r="E165" s="12">
        <v>53922.71</v>
      </c>
      <c r="F165" s="15">
        <f t="shared" si="31"/>
        <v>0.89968649370150999</v>
      </c>
    </row>
    <row r="166" spans="1:6" x14ac:dyDescent="0.2">
      <c r="A166" s="11" t="s">
        <v>16</v>
      </c>
      <c r="B166" s="11" t="s">
        <v>17</v>
      </c>
      <c r="C166" s="12">
        <v>3500</v>
      </c>
      <c r="D166" s="12">
        <v>2700</v>
      </c>
      <c r="E166" s="12">
        <v>1384.7</v>
      </c>
      <c r="F166" s="15">
        <f t="shared" si="31"/>
        <v>0.51285185185185189</v>
      </c>
    </row>
    <row r="167" spans="1:6" x14ac:dyDescent="0.2">
      <c r="A167" s="11" t="s">
        <v>18</v>
      </c>
      <c r="B167" s="11" t="s">
        <v>19</v>
      </c>
      <c r="C167" s="12">
        <v>40000</v>
      </c>
      <c r="D167" s="12">
        <v>30000</v>
      </c>
      <c r="E167" s="12">
        <v>16050</v>
      </c>
      <c r="F167" s="15">
        <f t="shared" si="31"/>
        <v>0.53500000000000003</v>
      </c>
    </row>
    <row r="168" spans="1:6" x14ac:dyDescent="0.2">
      <c r="A168" s="11" t="s">
        <v>20</v>
      </c>
      <c r="B168" s="11" t="s">
        <v>21</v>
      </c>
      <c r="C168" s="12">
        <v>132586</v>
      </c>
      <c r="D168" s="12">
        <v>132586</v>
      </c>
      <c r="E168" s="12">
        <v>132582.76</v>
      </c>
      <c r="F168" s="15">
        <f t="shared" si="31"/>
        <v>0.99997556303078761</v>
      </c>
    </row>
    <row r="169" spans="1:6" ht="25.5" x14ac:dyDescent="0.2">
      <c r="A169" s="11" t="s">
        <v>22</v>
      </c>
      <c r="B169" s="11" t="s">
        <v>23</v>
      </c>
      <c r="C169" s="12">
        <v>35000</v>
      </c>
      <c r="D169" s="12">
        <v>35000</v>
      </c>
      <c r="E169" s="12">
        <v>35000</v>
      </c>
      <c r="F169" s="15">
        <f t="shared" ref="F169:F199" si="33">E169/D169</f>
        <v>1</v>
      </c>
    </row>
    <row r="170" spans="1:6" ht="15.75" x14ac:dyDescent="0.2">
      <c r="A170" s="4" t="s">
        <v>62</v>
      </c>
      <c r="B170" s="4" t="s">
        <v>63</v>
      </c>
      <c r="C170" s="6">
        <f>C171</f>
        <v>2200000</v>
      </c>
      <c r="D170" s="6">
        <f t="shared" ref="D170:E171" si="34">D171</f>
        <v>1740000</v>
      </c>
      <c r="E170" s="6">
        <f t="shared" si="34"/>
        <v>1582443.7</v>
      </c>
      <c r="F170" s="14">
        <f t="shared" si="33"/>
        <v>0.90945040229885055</v>
      </c>
    </row>
    <row r="171" spans="1:6" x14ac:dyDescent="0.2">
      <c r="A171" s="3" t="s">
        <v>64</v>
      </c>
      <c r="B171" s="5" t="s">
        <v>28</v>
      </c>
      <c r="C171" s="7">
        <f>C172</f>
        <v>2200000</v>
      </c>
      <c r="D171" s="7">
        <f t="shared" si="34"/>
        <v>1740000</v>
      </c>
      <c r="E171" s="7">
        <f t="shared" si="34"/>
        <v>1582443.7</v>
      </c>
      <c r="F171" s="16">
        <f t="shared" si="33"/>
        <v>0.90945040229885055</v>
      </c>
    </row>
    <row r="172" spans="1:6" ht="25.5" x14ac:dyDescent="0.2">
      <c r="A172" s="11" t="s">
        <v>29</v>
      </c>
      <c r="B172" s="11" t="s">
        <v>30</v>
      </c>
      <c r="C172" s="12">
        <v>2200000</v>
      </c>
      <c r="D172" s="12">
        <v>1740000</v>
      </c>
      <c r="E172" s="12">
        <v>1582443.7</v>
      </c>
      <c r="F172" s="15">
        <f t="shared" si="33"/>
        <v>0.90945040229885055</v>
      </c>
    </row>
    <row r="173" spans="1:6" ht="15.75" x14ac:dyDescent="0.2">
      <c r="A173" s="8" t="s">
        <v>68</v>
      </c>
      <c r="B173" s="4" t="s">
        <v>69</v>
      </c>
      <c r="C173" s="6">
        <f>C174</f>
        <v>800000</v>
      </c>
      <c r="D173" s="6">
        <f t="shared" ref="D173:E174" si="35">D174</f>
        <v>610000</v>
      </c>
      <c r="E173" s="6">
        <f t="shared" si="35"/>
        <v>446860.98</v>
      </c>
      <c r="F173" s="14">
        <f t="shared" si="33"/>
        <v>0.73255898360655736</v>
      </c>
    </row>
    <row r="174" spans="1:6" ht="25.5" x14ac:dyDescent="0.2">
      <c r="A174" s="3" t="s">
        <v>70</v>
      </c>
      <c r="B174" s="5" t="s">
        <v>43</v>
      </c>
      <c r="C174" s="7">
        <f>C175</f>
        <v>800000</v>
      </c>
      <c r="D174" s="7">
        <f t="shared" si="35"/>
        <v>610000</v>
      </c>
      <c r="E174" s="7">
        <f t="shared" si="35"/>
        <v>446860.98</v>
      </c>
      <c r="F174" s="16">
        <f t="shared" si="33"/>
        <v>0.73255898360655736</v>
      </c>
    </row>
    <row r="175" spans="1:6" ht="25.5" x14ac:dyDescent="0.2">
      <c r="A175" s="11" t="s">
        <v>29</v>
      </c>
      <c r="B175" s="11" t="s">
        <v>30</v>
      </c>
      <c r="C175" s="12">
        <v>800000</v>
      </c>
      <c r="D175" s="12">
        <v>610000</v>
      </c>
      <c r="E175" s="12">
        <v>446860.98</v>
      </c>
      <c r="F175" s="15">
        <f t="shared" si="33"/>
        <v>0.73255898360655736</v>
      </c>
    </row>
    <row r="176" spans="1:6" ht="15.75" x14ac:dyDescent="0.2">
      <c r="A176" s="4" t="s">
        <v>71</v>
      </c>
      <c r="B176" s="4" t="s">
        <v>72</v>
      </c>
      <c r="C176" s="6">
        <f>C177</f>
        <v>2800000</v>
      </c>
      <c r="D176" s="6">
        <f t="shared" ref="D176:E177" si="36">D177</f>
        <v>2101000</v>
      </c>
      <c r="E176" s="6">
        <f t="shared" si="36"/>
        <v>1999531.38</v>
      </c>
      <c r="F176" s="14">
        <f t="shared" si="33"/>
        <v>0.95170460732984286</v>
      </c>
    </row>
    <row r="177" spans="1:6" ht="25.5" x14ac:dyDescent="0.2">
      <c r="A177" s="3" t="s">
        <v>73</v>
      </c>
      <c r="B177" s="5" t="s">
        <v>45</v>
      </c>
      <c r="C177" s="7">
        <f>C178</f>
        <v>2800000</v>
      </c>
      <c r="D177" s="7">
        <f t="shared" si="36"/>
        <v>2101000</v>
      </c>
      <c r="E177" s="7">
        <f t="shared" si="36"/>
        <v>1999531.38</v>
      </c>
      <c r="F177" s="16">
        <f t="shared" si="33"/>
        <v>0.95170460732984286</v>
      </c>
    </row>
    <row r="178" spans="1:6" ht="25.5" x14ac:dyDescent="0.2">
      <c r="A178" s="11" t="s">
        <v>29</v>
      </c>
      <c r="B178" s="11" t="s">
        <v>30</v>
      </c>
      <c r="C178" s="12">
        <v>2800000</v>
      </c>
      <c r="D178" s="12">
        <v>2101000</v>
      </c>
      <c r="E178" s="12">
        <v>1999531.38</v>
      </c>
      <c r="F178" s="15">
        <f t="shared" si="33"/>
        <v>0.95170460732984286</v>
      </c>
    </row>
    <row r="179" spans="1:6" ht="15.75" x14ac:dyDescent="0.2">
      <c r="A179" s="4" t="s">
        <v>74</v>
      </c>
      <c r="B179" s="4" t="s">
        <v>75</v>
      </c>
      <c r="C179" s="6">
        <f>C180+C182+C184+C186</f>
        <v>27527857</v>
      </c>
      <c r="D179" s="6">
        <f>D180+D182+D184+D186</f>
        <v>24612100</v>
      </c>
      <c r="E179" s="6">
        <f t="shared" ref="E179" si="37">E180+E182+E184+E186</f>
        <v>16726015.060000001</v>
      </c>
      <c r="F179" s="14">
        <f t="shared" si="33"/>
        <v>0.67958504394180097</v>
      </c>
    </row>
    <row r="180" spans="1:6" x14ac:dyDescent="0.2">
      <c r="A180" s="3" t="s">
        <v>76</v>
      </c>
      <c r="B180" s="5" t="s">
        <v>46</v>
      </c>
      <c r="C180" s="7">
        <f>C181</f>
        <v>744800</v>
      </c>
      <c r="D180" s="7">
        <f t="shared" ref="D180:E180" si="38">D181</f>
        <v>744800</v>
      </c>
      <c r="E180" s="7">
        <f t="shared" si="38"/>
        <v>621316.01</v>
      </c>
      <c r="F180" s="16">
        <f t="shared" si="33"/>
        <v>0.8342051691729323</v>
      </c>
    </row>
    <row r="181" spans="1:6" ht="25.5" x14ac:dyDescent="0.2">
      <c r="A181" s="11" t="s">
        <v>29</v>
      </c>
      <c r="B181" s="11" t="s">
        <v>30</v>
      </c>
      <c r="C181" s="12">
        <v>744800</v>
      </c>
      <c r="D181" s="12">
        <v>744800</v>
      </c>
      <c r="E181" s="12">
        <v>621316.01</v>
      </c>
      <c r="F181" s="15">
        <f t="shared" si="33"/>
        <v>0.8342051691729323</v>
      </c>
    </row>
    <row r="182" spans="1:6" x14ac:dyDescent="0.2">
      <c r="A182" s="3" t="s">
        <v>86</v>
      </c>
      <c r="B182" s="3" t="s">
        <v>49</v>
      </c>
      <c r="C182" s="7">
        <f>C183</f>
        <v>24683057</v>
      </c>
      <c r="D182" s="7">
        <f t="shared" ref="D182:E182" si="39">D183</f>
        <v>21937300</v>
      </c>
      <c r="E182" s="7">
        <f t="shared" si="39"/>
        <v>15678357.050000001</v>
      </c>
      <c r="F182" s="16">
        <f t="shared" si="33"/>
        <v>0.71468945813751017</v>
      </c>
    </row>
    <row r="183" spans="1:6" ht="25.5" x14ac:dyDescent="0.2">
      <c r="A183" s="11" t="s">
        <v>29</v>
      </c>
      <c r="B183" s="11" t="s">
        <v>30</v>
      </c>
      <c r="C183" s="12">
        <v>24683057</v>
      </c>
      <c r="D183" s="12">
        <v>21937300</v>
      </c>
      <c r="E183" s="12">
        <v>15678357.050000001</v>
      </c>
      <c r="F183" s="15">
        <f t="shared" si="33"/>
        <v>0.71468945813751017</v>
      </c>
    </row>
    <row r="184" spans="1:6" ht="63.75" x14ac:dyDescent="0.2">
      <c r="A184" s="3" t="s">
        <v>81</v>
      </c>
      <c r="B184" s="5" t="s">
        <v>82</v>
      </c>
      <c r="C184" s="7">
        <f>C185</f>
        <v>1000000</v>
      </c>
      <c r="D184" s="7">
        <f t="shared" ref="D184:E184" si="40">D185</f>
        <v>1000000</v>
      </c>
      <c r="E184" s="7">
        <f t="shared" si="40"/>
        <v>0</v>
      </c>
      <c r="F184" s="16">
        <v>0</v>
      </c>
    </row>
    <row r="185" spans="1:6" ht="25.5" x14ac:dyDescent="0.2">
      <c r="A185" s="11" t="s">
        <v>29</v>
      </c>
      <c r="B185" s="11" t="s">
        <v>30</v>
      </c>
      <c r="C185" s="12">
        <v>1000000</v>
      </c>
      <c r="D185" s="12">
        <v>1000000</v>
      </c>
      <c r="E185" s="12">
        <v>0</v>
      </c>
      <c r="F185" s="15">
        <v>0</v>
      </c>
    </row>
    <row r="186" spans="1:6" x14ac:dyDescent="0.2">
      <c r="A186" s="3" t="s">
        <v>83</v>
      </c>
      <c r="B186" s="5" t="s">
        <v>51</v>
      </c>
      <c r="C186" s="7">
        <f>C187</f>
        <v>1100000</v>
      </c>
      <c r="D186" s="7">
        <f t="shared" ref="D186:E186" si="41">D187</f>
        <v>930000</v>
      </c>
      <c r="E186" s="7">
        <f t="shared" si="41"/>
        <v>426342</v>
      </c>
      <c r="F186" s="16">
        <f t="shared" si="33"/>
        <v>0.45843225806451615</v>
      </c>
    </row>
    <row r="187" spans="1:6" ht="25.5" x14ac:dyDescent="0.2">
      <c r="A187" s="11" t="s">
        <v>29</v>
      </c>
      <c r="B187" s="11" t="s">
        <v>30</v>
      </c>
      <c r="C187" s="12">
        <v>1100000</v>
      </c>
      <c r="D187" s="12">
        <v>930000</v>
      </c>
      <c r="E187" s="12">
        <v>426342</v>
      </c>
      <c r="F187" s="13">
        <f t="shared" si="33"/>
        <v>0.45843225806451615</v>
      </c>
    </row>
    <row r="188" spans="1:6" ht="15.75" x14ac:dyDescent="0.2">
      <c r="A188" s="8" t="s">
        <v>84</v>
      </c>
      <c r="B188" s="8" t="s">
        <v>85</v>
      </c>
      <c r="C188" s="6">
        <f>C189+C191</f>
        <v>9938610</v>
      </c>
      <c r="D188" s="6">
        <f>D189+D191</f>
        <v>9938610</v>
      </c>
      <c r="E188" s="6">
        <f t="shared" ref="E188" si="42">E189+E191</f>
        <v>8954912.5299999993</v>
      </c>
      <c r="F188" s="14">
        <f t="shared" si="33"/>
        <v>0.90102263093128709</v>
      </c>
    </row>
    <row r="189" spans="1:6" ht="25.5" x14ac:dyDescent="0.2">
      <c r="A189" s="3" t="s">
        <v>77</v>
      </c>
      <c r="B189" s="5" t="s">
        <v>47</v>
      </c>
      <c r="C189" s="7">
        <f>C190</f>
        <v>1405248</v>
      </c>
      <c r="D189" s="7">
        <f t="shared" ref="D189:E189" si="43">D190</f>
        <v>1405248</v>
      </c>
      <c r="E189" s="7">
        <f t="shared" si="43"/>
        <v>911453.99</v>
      </c>
      <c r="F189" s="16">
        <f t="shared" si="33"/>
        <v>0.64860721381563968</v>
      </c>
    </row>
    <row r="190" spans="1:6" ht="25.5" x14ac:dyDescent="0.2">
      <c r="A190" s="11" t="s">
        <v>29</v>
      </c>
      <c r="B190" s="11" t="s">
        <v>30</v>
      </c>
      <c r="C190" s="12">
        <v>1405248</v>
      </c>
      <c r="D190" s="12">
        <v>1405248</v>
      </c>
      <c r="E190" s="12">
        <v>911453.99</v>
      </c>
      <c r="F190" s="15">
        <f t="shared" si="33"/>
        <v>0.64860721381563968</v>
      </c>
    </row>
    <row r="191" spans="1:6" ht="63.75" x14ac:dyDescent="0.2">
      <c r="A191" s="3" t="s">
        <v>81</v>
      </c>
      <c r="B191" s="5" t="s">
        <v>82</v>
      </c>
      <c r="C191" s="7">
        <f>C192</f>
        <v>8533362</v>
      </c>
      <c r="D191" s="7">
        <f t="shared" ref="D191:E191" si="44">D192</f>
        <v>8533362</v>
      </c>
      <c r="E191" s="7">
        <f t="shared" si="44"/>
        <v>8043458.54</v>
      </c>
      <c r="F191" s="16">
        <f t="shared" si="33"/>
        <v>0.94258963114420791</v>
      </c>
    </row>
    <row r="192" spans="1:6" ht="25.5" x14ac:dyDescent="0.2">
      <c r="A192" s="11" t="s">
        <v>29</v>
      </c>
      <c r="B192" s="11" t="s">
        <v>30</v>
      </c>
      <c r="C192" s="12">
        <v>8533362</v>
      </c>
      <c r="D192" s="12">
        <v>8533362</v>
      </c>
      <c r="E192" s="12">
        <v>8043458.54</v>
      </c>
      <c r="F192" s="13">
        <f t="shared" si="33"/>
        <v>0.94258963114420791</v>
      </c>
    </row>
    <row r="193" spans="1:6" ht="15.75" x14ac:dyDescent="0.2">
      <c r="A193" s="4" t="s">
        <v>78</v>
      </c>
      <c r="B193" s="4" t="s">
        <v>79</v>
      </c>
      <c r="C193" s="6">
        <f>C194</f>
        <v>100000</v>
      </c>
      <c r="D193" s="6">
        <f t="shared" ref="D193:E194" si="45">D194</f>
        <v>100000</v>
      </c>
      <c r="E193" s="6">
        <f t="shared" si="45"/>
        <v>83960.78</v>
      </c>
      <c r="F193" s="14">
        <f t="shared" si="33"/>
        <v>0.83960780000000002</v>
      </c>
    </row>
    <row r="194" spans="1:6" ht="38.25" x14ac:dyDescent="0.2">
      <c r="A194" s="3" t="s">
        <v>80</v>
      </c>
      <c r="B194" s="5" t="s">
        <v>48</v>
      </c>
      <c r="C194" s="7">
        <f>C195</f>
        <v>100000</v>
      </c>
      <c r="D194" s="7">
        <f t="shared" si="45"/>
        <v>100000</v>
      </c>
      <c r="E194" s="7">
        <f t="shared" si="45"/>
        <v>83960.78</v>
      </c>
      <c r="F194" s="16">
        <f t="shared" si="33"/>
        <v>0.83960780000000002</v>
      </c>
    </row>
    <row r="195" spans="1:6" ht="25.5" x14ac:dyDescent="0.2">
      <c r="A195" s="11" t="s">
        <v>29</v>
      </c>
      <c r="B195" s="11" t="s">
        <v>30</v>
      </c>
      <c r="C195" s="12">
        <v>100000</v>
      </c>
      <c r="D195" s="12">
        <v>100000</v>
      </c>
      <c r="E195" s="12">
        <v>83960.78</v>
      </c>
      <c r="F195" s="15">
        <f t="shared" si="33"/>
        <v>0.83960780000000002</v>
      </c>
    </row>
    <row r="196" spans="1:6" ht="15.75" x14ac:dyDescent="0.2">
      <c r="A196" s="4" t="s">
        <v>98</v>
      </c>
      <c r="B196" s="4" t="s">
        <v>99</v>
      </c>
      <c r="C196" s="6">
        <f>C197</f>
        <v>2300000</v>
      </c>
      <c r="D196" s="6">
        <f t="shared" ref="D196:E197" si="46">D197</f>
        <v>1765700</v>
      </c>
      <c r="E196" s="6">
        <f t="shared" si="46"/>
        <v>1688795</v>
      </c>
      <c r="F196" s="14">
        <f t="shared" si="33"/>
        <v>0.95644503596307417</v>
      </c>
    </row>
    <row r="197" spans="1:6" x14ac:dyDescent="0.2">
      <c r="A197" s="3" t="s">
        <v>97</v>
      </c>
      <c r="B197" s="5" t="s">
        <v>54</v>
      </c>
      <c r="C197" s="7">
        <f>C198</f>
        <v>2300000</v>
      </c>
      <c r="D197" s="7">
        <f t="shared" si="46"/>
        <v>1765700</v>
      </c>
      <c r="E197" s="7">
        <f t="shared" si="46"/>
        <v>1688795</v>
      </c>
      <c r="F197" s="16">
        <f t="shared" si="33"/>
        <v>0.95644503596307417</v>
      </c>
    </row>
    <row r="198" spans="1:6" ht="25.5" x14ac:dyDescent="0.2">
      <c r="A198" s="11" t="s">
        <v>29</v>
      </c>
      <c r="B198" s="11" t="s">
        <v>30</v>
      </c>
      <c r="C198" s="12">
        <v>2300000</v>
      </c>
      <c r="D198" s="12">
        <v>1765700</v>
      </c>
      <c r="E198" s="12">
        <v>1688795</v>
      </c>
      <c r="F198" s="15">
        <f t="shared" si="33"/>
        <v>0.95644503596307417</v>
      </c>
    </row>
    <row r="199" spans="1:6" ht="15.75" x14ac:dyDescent="0.2">
      <c r="A199" s="9" t="s">
        <v>59</v>
      </c>
      <c r="B199" s="4" t="s">
        <v>60</v>
      </c>
      <c r="C199" s="6">
        <f>C6+C47+C160+C170+C176+C179+C188+C193+C196+C173</f>
        <v>141825602.65000001</v>
      </c>
      <c r="D199" s="6">
        <f>D6+D47+D160+D170+D176+D179+D188+D193+D196+D173</f>
        <v>118303887.65000001</v>
      </c>
      <c r="E199" s="6">
        <f>E6+E47+E160+E170+E176+E179+E188+E193+E196+E173</f>
        <v>96099798.850000024</v>
      </c>
      <c r="F199" s="14">
        <f t="shared" si="33"/>
        <v>0.8123131095599293</v>
      </c>
    </row>
  </sheetData>
  <mergeCells count="2">
    <mergeCell ref="A2:E2"/>
    <mergeCell ref="A3:E3"/>
  </mergeCells>
  <pageMargins left="0.32" right="0.33" top="0.39370078740157499" bottom="0.39370078740157499" header="0" footer="0"/>
  <pageSetup paperSize="9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view="pageBreakPreview" topLeftCell="A13" zoomScaleNormal="100" zoomScaleSheetLayoutView="100" workbookViewId="0">
      <selection activeCell="T21" sqref="T21"/>
    </sheetView>
  </sheetViews>
  <sheetFormatPr defaultRowHeight="12.75" x14ac:dyDescent="0.2"/>
  <cols>
    <col min="1" max="1" width="9" customWidth="1"/>
    <col min="2" max="2" width="53.42578125" customWidth="1"/>
    <col min="3" max="3" width="17.28515625" customWidth="1"/>
    <col min="4" max="4" width="17.140625" customWidth="1"/>
    <col min="5" max="5" width="17" customWidth="1"/>
    <col min="6" max="6" width="15.7109375" customWidth="1"/>
  </cols>
  <sheetData>
    <row r="1" spans="1:6" x14ac:dyDescent="0.2">
      <c r="A1" t="s">
        <v>0</v>
      </c>
    </row>
    <row r="2" spans="1:6" ht="15.75" customHeight="1" x14ac:dyDescent="0.3">
      <c r="A2" s="32" t="s">
        <v>106</v>
      </c>
      <c r="B2" s="33"/>
      <c r="C2" s="33"/>
      <c r="D2" s="33"/>
      <c r="E2" s="33"/>
    </row>
    <row r="3" spans="1:6" x14ac:dyDescent="0.2">
      <c r="A3" s="33" t="s">
        <v>1</v>
      </c>
      <c r="B3" s="33"/>
      <c r="C3" s="33"/>
      <c r="D3" s="33"/>
      <c r="E3" s="33"/>
    </row>
    <row r="4" spans="1:6" s="1" customFormat="1" ht="25.5" x14ac:dyDescent="0.2">
      <c r="A4" s="10" t="s">
        <v>2</v>
      </c>
      <c r="B4" s="10" t="s">
        <v>3</v>
      </c>
      <c r="C4" s="10" t="s">
        <v>101</v>
      </c>
      <c r="D4" s="10" t="s">
        <v>120</v>
      </c>
      <c r="E4" s="10" t="s">
        <v>103</v>
      </c>
      <c r="F4" s="10" t="s">
        <v>102</v>
      </c>
    </row>
    <row r="5" spans="1:6" ht="15.75" x14ac:dyDescent="0.2">
      <c r="A5" s="4" t="s">
        <v>105</v>
      </c>
      <c r="B5" s="4" t="s">
        <v>4</v>
      </c>
      <c r="C5" s="6">
        <f>C6+C18+C22+C24+C26+C28+C32+C34+C36+C40+C42+C44</f>
        <v>38697372</v>
      </c>
      <c r="D5" s="6">
        <f>D6+D18+D22+D24+D26+D28+D32+D34+D36+D40+D42+D44</f>
        <v>31250841</v>
      </c>
      <c r="E5" s="6">
        <f t="shared" ref="E5" si="0">E6+E18+E22+E24+E26+E28+E32+E34+E36+E40+E42+E44</f>
        <v>25417953.700000003</v>
      </c>
      <c r="F5" s="14">
        <f>E5/D5</f>
        <v>0.81335262945403619</v>
      </c>
    </row>
    <row r="6" spans="1:6" ht="51" x14ac:dyDescent="0.2">
      <c r="A6" s="3" t="s">
        <v>94</v>
      </c>
      <c r="B6" s="5" t="s">
        <v>5</v>
      </c>
      <c r="C6" s="7">
        <f>C7+C8+C9+C10+C11+C12+C13+C14+C15+C16+C17</f>
        <v>24479976</v>
      </c>
      <c r="D6" s="7">
        <f>D7+D8+D9+D10+D11+D12+D13+D14+D15+D16+D17</f>
        <v>19766676</v>
      </c>
      <c r="E6" s="7">
        <f t="shared" ref="E6" si="1">E7+E8+E9+E10+E11+E12+E13+E14+E15+E16+E17</f>
        <v>17808709.030000001</v>
      </c>
      <c r="F6" s="16">
        <f t="shared" ref="F6:F69" si="2">E6/D6</f>
        <v>0.900946068524622</v>
      </c>
    </row>
    <row r="7" spans="1:6" x14ac:dyDescent="0.2">
      <c r="A7" s="11" t="s">
        <v>6</v>
      </c>
      <c r="B7" s="11" t="s">
        <v>7</v>
      </c>
      <c r="C7" s="12">
        <v>17602400</v>
      </c>
      <c r="D7" s="12">
        <v>13800000</v>
      </c>
      <c r="E7" s="12">
        <v>13497385.109999999</v>
      </c>
      <c r="F7" s="15">
        <f t="shared" si="2"/>
        <v>0.97807138478260869</v>
      </c>
    </row>
    <row r="8" spans="1:6" x14ac:dyDescent="0.2">
      <c r="A8" s="11" t="s">
        <v>8</v>
      </c>
      <c r="B8" s="11" t="s">
        <v>9</v>
      </c>
      <c r="C8" s="12">
        <v>3880000</v>
      </c>
      <c r="D8" s="12">
        <v>3171000</v>
      </c>
      <c r="E8" s="12">
        <v>3000280.89</v>
      </c>
      <c r="F8" s="15">
        <f t="shared" si="2"/>
        <v>0.94616237464522235</v>
      </c>
    </row>
    <row r="9" spans="1:6" x14ac:dyDescent="0.2">
      <c r="A9" s="11" t="s">
        <v>10</v>
      </c>
      <c r="B9" s="11" t="s">
        <v>11</v>
      </c>
      <c r="C9" s="12">
        <v>942600</v>
      </c>
      <c r="D9" s="12">
        <v>792600</v>
      </c>
      <c r="E9" s="12">
        <v>482672.89</v>
      </c>
      <c r="F9" s="15">
        <f t="shared" si="2"/>
        <v>0.60897412313903609</v>
      </c>
    </row>
    <row r="10" spans="1:6" x14ac:dyDescent="0.2">
      <c r="A10" s="11" t="s">
        <v>12</v>
      </c>
      <c r="B10" s="11" t="s">
        <v>13</v>
      </c>
      <c r="C10" s="12">
        <v>1132476</v>
      </c>
      <c r="D10" s="12">
        <v>1132476</v>
      </c>
      <c r="E10" s="12">
        <v>424778.73</v>
      </c>
      <c r="F10" s="15">
        <f t="shared" si="2"/>
        <v>0.37508850518686487</v>
      </c>
    </row>
    <row r="11" spans="1:6" x14ac:dyDescent="0.2">
      <c r="A11" s="11" t="s">
        <v>14</v>
      </c>
      <c r="B11" s="11" t="s">
        <v>15</v>
      </c>
      <c r="C11" s="12">
        <v>120000</v>
      </c>
      <c r="D11" s="12">
        <v>120000</v>
      </c>
      <c r="E11" s="12">
        <v>0</v>
      </c>
      <c r="F11" s="15">
        <f t="shared" si="2"/>
        <v>0</v>
      </c>
    </row>
    <row r="12" spans="1:6" x14ac:dyDescent="0.2">
      <c r="A12" s="11" t="s">
        <v>16</v>
      </c>
      <c r="B12" s="11" t="s">
        <v>17</v>
      </c>
      <c r="C12" s="12">
        <v>20000</v>
      </c>
      <c r="D12" s="12">
        <v>15300</v>
      </c>
      <c r="E12" s="12">
        <v>6343.1</v>
      </c>
      <c r="F12" s="15">
        <f t="shared" si="2"/>
        <v>0.41458169934640526</v>
      </c>
    </row>
    <row r="13" spans="1:6" x14ac:dyDescent="0.2">
      <c r="A13" s="11" t="s">
        <v>18</v>
      </c>
      <c r="B13" s="11" t="s">
        <v>19</v>
      </c>
      <c r="C13" s="12">
        <v>432500</v>
      </c>
      <c r="D13" s="12">
        <v>385300</v>
      </c>
      <c r="E13" s="12">
        <v>184574.54</v>
      </c>
      <c r="F13" s="15">
        <f t="shared" si="2"/>
        <v>0.47904111082273554</v>
      </c>
    </row>
    <row r="14" spans="1:6" x14ac:dyDescent="0.2">
      <c r="A14" s="11" t="s">
        <v>20</v>
      </c>
      <c r="B14" s="11" t="s">
        <v>21</v>
      </c>
      <c r="C14" s="12">
        <v>170000</v>
      </c>
      <c r="D14" s="12">
        <v>170000</v>
      </c>
      <c r="E14" s="12">
        <v>147728</v>
      </c>
      <c r="F14" s="15">
        <f t="shared" si="2"/>
        <v>0.86898823529411762</v>
      </c>
    </row>
    <row r="15" spans="1:6" ht="25.5" x14ac:dyDescent="0.2">
      <c r="A15" s="11" t="s">
        <v>22</v>
      </c>
      <c r="B15" s="11" t="s">
        <v>23</v>
      </c>
      <c r="C15" s="12">
        <v>30000</v>
      </c>
      <c r="D15" s="12">
        <v>30000</v>
      </c>
      <c r="E15" s="12">
        <v>8880</v>
      </c>
      <c r="F15" s="15">
        <f t="shared" si="2"/>
        <v>0.29599999999999999</v>
      </c>
    </row>
    <row r="16" spans="1:6" x14ac:dyDescent="0.2">
      <c r="A16" s="11" t="s">
        <v>24</v>
      </c>
      <c r="B16" s="11" t="s">
        <v>25</v>
      </c>
      <c r="C16" s="12">
        <v>10000</v>
      </c>
      <c r="D16" s="12">
        <v>10000</v>
      </c>
      <c r="E16" s="12">
        <v>5000</v>
      </c>
      <c r="F16" s="15">
        <f t="shared" si="2"/>
        <v>0.5</v>
      </c>
    </row>
    <row r="17" spans="1:6" x14ac:dyDescent="0.2">
      <c r="A17" s="11" t="s">
        <v>26</v>
      </c>
      <c r="B17" s="11" t="s">
        <v>27</v>
      </c>
      <c r="C17" s="12">
        <v>140000</v>
      </c>
      <c r="D17" s="12">
        <v>140000</v>
      </c>
      <c r="E17" s="12">
        <v>51065.77</v>
      </c>
      <c r="F17" s="15">
        <f t="shared" si="2"/>
        <v>0.36475549999999995</v>
      </c>
    </row>
    <row r="18" spans="1:6" x14ac:dyDescent="0.2">
      <c r="A18" s="3" t="s">
        <v>64</v>
      </c>
      <c r="B18" s="5" t="s">
        <v>28</v>
      </c>
      <c r="C18" s="7">
        <f>C19+C20+C21</f>
        <v>1206500</v>
      </c>
      <c r="D18" s="7">
        <f>D19+D20+D21</f>
        <v>1156500</v>
      </c>
      <c r="E18" s="7">
        <f t="shared" ref="E18" si="3">E19+E20+E21</f>
        <v>270375.55</v>
      </c>
      <c r="F18" s="16">
        <f t="shared" si="2"/>
        <v>0.23378776480760916</v>
      </c>
    </row>
    <row r="19" spans="1:6" x14ac:dyDescent="0.2">
      <c r="A19" s="11" t="s">
        <v>10</v>
      </c>
      <c r="B19" s="11" t="s">
        <v>11</v>
      </c>
      <c r="C19" s="12">
        <v>656500</v>
      </c>
      <c r="D19" s="12">
        <v>656500</v>
      </c>
      <c r="E19" s="12">
        <v>217108.8</v>
      </c>
      <c r="F19" s="15">
        <f t="shared" si="2"/>
        <v>0.33070647372429551</v>
      </c>
    </row>
    <row r="20" spans="1:6" x14ac:dyDescent="0.2">
      <c r="A20" s="11" t="s">
        <v>12</v>
      </c>
      <c r="B20" s="11" t="s">
        <v>13</v>
      </c>
      <c r="C20" s="12">
        <v>400000</v>
      </c>
      <c r="D20" s="12">
        <v>350000</v>
      </c>
      <c r="E20" s="12">
        <v>53266.75</v>
      </c>
      <c r="F20" s="15">
        <f t="shared" si="2"/>
        <v>0.15219071428571429</v>
      </c>
    </row>
    <row r="21" spans="1:6" ht="25.5" x14ac:dyDescent="0.2">
      <c r="A21" s="11" t="s">
        <v>22</v>
      </c>
      <c r="B21" s="11" t="s">
        <v>23</v>
      </c>
      <c r="C21" s="12">
        <v>150000</v>
      </c>
      <c r="D21" s="12">
        <v>150000</v>
      </c>
      <c r="E21" s="12">
        <v>0</v>
      </c>
      <c r="F21" s="15">
        <f t="shared" si="2"/>
        <v>0</v>
      </c>
    </row>
    <row r="22" spans="1:6" x14ac:dyDescent="0.2">
      <c r="A22" s="3" t="s">
        <v>95</v>
      </c>
      <c r="B22" s="3" t="s">
        <v>31</v>
      </c>
      <c r="C22" s="7">
        <f>C23</f>
        <v>1637896</v>
      </c>
      <c r="D22" s="7">
        <f>D23</f>
        <v>252665</v>
      </c>
      <c r="E22" s="7">
        <v>0</v>
      </c>
      <c r="F22" s="15">
        <f t="shared" si="2"/>
        <v>0</v>
      </c>
    </row>
    <row r="23" spans="1:6" ht="25.5" x14ac:dyDescent="0.2">
      <c r="A23" s="11" t="s">
        <v>22</v>
      </c>
      <c r="B23" s="11" t="s">
        <v>23</v>
      </c>
      <c r="C23" s="12">
        <v>1637896</v>
      </c>
      <c r="D23" s="12">
        <v>252665</v>
      </c>
      <c r="E23" s="12">
        <v>0</v>
      </c>
      <c r="F23" s="15">
        <f t="shared" si="2"/>
        <v>0</v>
      </c>
    </row>
    <row r="24" spans="1:6" x14ac:dyDescent="0.2">
      <c r="A24" s="3" t="s">
        <v>96</v>
      </c>
      <c r="B24" s="5" t="s">
        <v>40</v>
      </c>
      <c r="C24" s="7">
        <f>C25</f>
        <v>212000</v>
      </c>
      <c r="D24" s="7">
        <f t="shared" ref="D24:E24" si="4">D25</f>
        <v>92000</v>
      </c>
      <c r="E24" s="7">
        <f t="shared" si="4"/>
        <v>74667.199999999997</v>
      </c>
      <c r="F24" s="16">
        <f t="shared" si="2"/>
        <v>0.81159999999999999</v>
      </c>
    </row>
    <row r="25" spans="1:6" x14ac:dyDescent="0.2">
      <c r="A25" s="11" t="s">
        <v>10</v>
      </c>
      <c r="B25" s="11" t="s">
        <v>11</v>
      </c>
      <c r="C25" s="12">
        <v>212000</v>
      </c>
      <c r="D25" s="12">
        <v>92000</v>
      </c>
      <c r="E25" s="12">
        <v>74667.199999999997</v>
      </c>
      <c r="F25" s="15">
        <f t="shared" si="2"/>
        <v>0.81159999999999999</v>
      </c>
    </row>
    <row r="26" spans="1:6" ht="25.5" x14ac:dyDescent="0.2">
      <c r="A26" s="3" t="s">
        <v>87</v>
      </c>
      <c r="B26" s="5" t="s">
        <v>41</v>
      </c>
      <c r="C26" s="7">
        <f>C27</f>
        <v>2908000</v>
      </c>
      <c r="D26" s="7">
        <f t="shared" ref="D26:E26" si="5">D27</f>
        <v>2179000</v>
      </c>
      <c r="E26" s="7">
        <f t="shared" si="5"/>
        <v>2159900</v>
      </c>
      <c r="F26" s="16">
        <f t="shared" si="2"/>
        <v>0.99123451124368978</v>
      </c>
    </row>
    <row r="27" spans="1:6" x14ac:dyDescent="0.2">
      <c r="A27" s="11" t="s">
        <v>24</v>
      </c>
      <c r="B27" s="11" t="s">
        <v>25</v>
      </c>
      <c r="C27" s="12">
        <v>2908000</v>
      </c>
      <c r="D27" s="12">
        <v>2179000</v>
      </c>
      <c r="E27" s="12">
        <v>2159900</v>
      </c>
      <c r="F27" s="15">
        <f t="shared" si="2"/>
        <v>0.99123451124368978</v>
      </c>
    </row>
    <row r="28" spans="1:6" x14ac:dyDescent="0.2">
      <c r="A28" s="3" t="s">
        <v>88</v>
      </c>
      <c r="B28" s="3" t="s">
        <v>44</v>
      </c>
      <c r="C28" s="7">
        <f>C29+C30+C31</f>
        <v>873000</v>
      </c>
      <c r="D28" s="7">
        <f t="shared" ref="D28:E28" si="6">D29+D30+D31</f>
        <v>868000</v>
      </c>
      <c r="E28" s="7">
        <f t="shared" si="6"/>
        <v>129876</v>
      </c>
      <c r="F28" s="16">
        <f t="shared" si="2"/>
        <v>0.14962672811059907</v>
      </c>
    </row>
    <row r="29" spans="1:6" x14ac:dyDescent="0.2">
      <c r="A29" s="11" t="s">
        <v>10</v>
      </c>
      <c r="B29" s="11" t="s">
        <v>11</v>
      </c>
      <c r="C29" s="12">
        <v>64000</v>
      </c>
      <c r="D29" s="12">
        <v>64000</v>
      </c>
      <c r="E29" s="12">
        <v>38276</v>
      </c>
      <c r="F29" s="15">
        <f t="shared" si="2"/>
        <v>0.59806250000000005</v>
      </c>
    </row>
    <row r="30" spans="1:6" x14ac:dyDescent="0.2">
      <c r="A30" s="11" t="s">
        <v>12</v>
      </c>
      <c r="B30" s="11" t="s">
        <v>13</v>
      </c>
      <c r="C30" s="12">
        <v>20000</v>
      </c>
      <c r="D30" s="12">
        <v>20000</v>
      </c>
      <c r="E30" s="12">
        <v>18000</v>
      </c>
      <c r="F30" s="15">
        <f t="shared" si="2"/>
        <v>0.9</v>
      </c>
    </row>
    <row r="31" spans="1:6" ht="25.5" x14ac:dyDescent="0.2">
      <c r="A31" s="11" t="s">
        <v>22</v>
      </c>
      <c r="B31" s="11" t="s">
        <v>23</v>
      </c>
      <c r="C31" s="12">
        <v>789000</v>
      </c>
      <c r="D31" s="12">
        <v>784000</v>
      </c>
      <c r="E31" s="12">
        <v>73600</v>
      </c>
      <c r="F31" s="15">
        <f t="shared" si="2"/>
        <v>9.3877551020408165E-2</v>
      </c>
    </row>
    <row r="32" spans="1:6" x14ac:dyDescent="0.2">
      <c r="A32" s="3" t="s">
        <v>86</v>
      </c>
      <c r="B32" s="3" t="s">
        <v>49</v>
      </c>
      <c r="C32" s="7">
        <f>C33</f>
        <v>3120000</v>
      </c>
      <c r="D32" s="7">
        <f t="shared" ref="D32:E32" si="7">D33</f>
        <v>2676000</v>
      </c>
      <c r="E32" s="7">
        <f t="shared" si="7"/>
        <v>1693143.1</v>
      </c>
      <c r="F32" s="16">
        <f t="shared" si="2"/>
        <v>0.63271416292974592</v>
      </c>
    </row>
    <row r="33" spans="1:6" x14ac:dyDescent="0.2">
      <c r="A33" s="11" t="s">
        <v>18</v>
      </c>
      <c r="B33" s="11" t="s">
        <v>19</v>
      </c>
      <c r="C33" s="12">
        <v>3120000</v>
      </c>
      <c r="D33" s="12">
        <v>2676000</v>
      </c>
      <c r="E33" s="12">
        <v>1693143.1</v>
      </c>
      <c r="F33" s="15">
        <f t="shared" si="2"/>
        <v>0.63271416292974592</v>
      </c>
    </row>
    <row r="34" spans="1:6" x14ac:dyDescent="0.2">
      <c r="A34" s="3" t="s">
        <v>89</v>
      </c>
      <c r="B34" s="5" t="s">
        <v>50</v>
      </c>
      <c r="C34" s="7">
        <f>C35</f>
        <v>300000</v>
      </c>
      <c r="D34" s="7">
        <f t="shared" ref="D34:E34" si="8">D35</f>
        <v>300000</v>
      </c>
      <c r="E34" s="7">
        <f t="shared" si="8"/>
        <v>270000</v>
      </c>
      <c r="F34" s="16">
        <f t="shared" si="2"/>
        <v>0.9</v>
      </c>
    </row>
    <row r="35" spans="1:6" x14ac:dyDescent="0.2">
      <c r="A35" s="11" t="s">
        <v>12</v>
      </c>
      <c r="B35" s="11" t="s">
        <v>13</v>
      </c>
      <c r="C35" s="12">
        <v>300000</v>
      </c>
      <c r="D35" s="12">
        <v>300000</v>
      </c>
      <c r="E35" s="12">
        <v>270000</v>
      </c>
      <c r="F35" s="15">
        <f t="shared" si="2"/>
        <v>0.9</v>
      </c>
    </row>
    <row r="36" spans="1:6" ht="25.5" x14ac:dyDescent="0.2">
      <c r="A36" s="3" t="s">
        <v>90</v>
      </c>
      <c r="B36" s="5" t="s">
        <v>52</v>
      </c>
      <c r="C36" s="7">
        <f>C37+C38+C39</f>
        <v>1300000</v>
      </c>
      <c r="D36" s="7">
        <f t="shared" ref="D36:E36" si="9">D37+D38+D39</f>
        <v>1300000</v>
      </c>
      <c r="E36" s="7">
        <f t="shared" si="9"/>
        <v>985331.12</v>
      </c>
      <c r="F36" s="16">
        <f t="shared" si="2"/>
        <v>0.7579470153846154</v>
      </c>
    </row>
    <row r="37" spans="1:6" x14ac:dyDescent="0.2">
      <c r="A37" s="11" t="s">
        <v>10</v>
      </c>
      <c r="B37" s="11" t="s">
        <v>11</v>
      </c>
      <c r="C37" s="12">
        <v>610000</v>
      </c>
      <c r="D37" s="12">
        <v>610000</v>
      </c>
      <c r="E37" s="12">
        <v>459280.62</v>
      </c>
      <c r="F37" s="15">
        <f t="shared" si="2"/>
        <v>0.75291904918032782</v>
      </c>
    </row>
    <row r="38" spans="1:6" x14ac:dyDescent="0.2">
      <c r="A38" s="11" t="s">
        <v>34</v>
      </c>
      <c r="B38" s="11" t="s">
        <v>35</v>
      </c>
      <c r="C38" s="12">
        <v>540000</v>
      </c>
      <c r="D38" s="12">
        <v>540000</v>
      </c>
      <c r="E38" s="12">
        <v>398750.5</v>
      </c>
      <c r="F38" s="15">
        <f t="shared" si="2"/>
        <v>0.73842685185185186</v>
      </c>
    </row>
    <row r="39" spans="1:6" x14ac:dyDescent="0.2">
      <c r="A39" s="11" t="s">
        <v>12</v>
      </c>
      <c r="B39" s="11" t="s">
        <v>13</v>
      </c>
      <c r="C39" s="12">
        <v>150000</v>
      </c>
      <c r="D39" s="12">
        <v>150000</v>
      </c>
      <c r="E39" s="12">
        <v>127300</v>
      </c>
      <c r="F39" s="15">
        <f t="shared" si="2"/>
        <v>0.84866666666666668</v>
      </c>
    </row>
    <row r="40" spans="1:6" ht="17.25" customHeight="1" x14ac:dyDescent="0.2">
      <c r="A40" s="3" t="s">
        <v>91</v>
      </c>
      <c r="B40" s="5" t="s">
        <v>53</v>
      </c>
      <c r="C40" s="7">
        <f>C41</f>
        <v>60000</v>
      </c>
      <c r="D40" s="7">
        <f t="shared" ref="D40:E40" si="10">D41</f>
        <v>60000</v>
      </c>
      <c r="E40" s="7">
        <f t="shared" si="10"/>
        <v>23150</v>
      </c>
      <c r="F40" s="16">
        <f t="shared" si="2"/>
        <v>0.38583333333333331</v>
      </c>
    </row>
    <row r="41" spans="1:6" x14ac:dyDescent="0.2">
      <c r="A41" s="11" t="s">
        <v>12</v>
      </c>
      <c r="B41" s="11" t="s">
        <v>13</v>
      </c>
      <c r="C41" s="12">
        <v>60000</v>
      </c>
      <c r="D41" s="12">
        <v>60000</v>
      </c>
      <c r="E41" s="12">
        <v>23150</v>
      </c>
      <c r="F41" s="15">
        <f t="shared" si="2"/>
        <v>0.38583333333333331</v>
      </c>
    </row>
    <row r="42" spans="1:6" ht="20.25" customHeight="1" x14ac:dyDescent="0.2">
      <c r="A42" s="3" t="s">
        <v>92</v>
      </c>
      <c r="B42" s="5" t="s">
        <v>55</v>
      </c>
      <c r="C42" s="7">
        <f>C43</f>
        <v>900000</v>
      </c>
      <c r="D42" s="7">
        <f t="shared" ref="D42:E42" si="11">D43</f>
        <v>900000</v>
      </c>
      <c r="E42" s="7">
        <f t="shared" si="11"/>
        <v>302801.7</v>
      </c>
      <c r="F42" s="16">
        <f t="shared" si="2"/>
        <v>0.33644633333333335</v>
      </c>
    </row>
    <row r="43" spans="1:6" x14ac:dyDescent="0.2">
      <c r="A43" s="11" t="s">
        <v>12</v>
      </c>
      <c r="B43" s="11" t="s">
        <v>13</v>
      </c>
      <c r="C43" s="12">
        <v>900000</v>
      </c>
      <c r="D43" s="12">
        <v>900000</v>
      </c>
      <c r="E43" s="12">
        <v>302801.7</v>
      </c>
      <c r="F43" s="15">
        <f t="shared" si="2"/>
        <v>0.33644633333333335</v>
      </c>
    </row>
    <row r="44" spans="1:6" x14ac:dyDescent="0.2">
      <c r="A44" s="3" t="s">
        <v>93</v>
      </c>
      <c r="B44" s="5" t="s">
        <v>56</v>
      </c>
      <c r="C44" s="7">
        <f>C45</f>
        <v>1700000</v>
      </c>
      <c r="D44" s="7">
        <f t="shared" ref="D44:E44" si="12">D45</f>
        <v>1700000</v>
      </c>
      <c r="E44" s="7">
        <f t="shared" si="12"/>
        <v>1700000</v>
      </c>
      <c r="F44" s="16">
        <f t="shared" si="2"/>
        <v>1</v>
      </c>
    </row>
    <row r="45" spans="1:6" ht="15.75" customHeight="1" x14ac:dyDescent="0.2">
      <c r="A45" s="11" t="s">
        <v>57</v>
      </c>
      <c r="B45" s="11" t="s">
        <v>58</v>
      </c>
      <c r="C45" s="12">
        <v>1700000</v>
      </c>
      <c r="D45" s="12">
        <v>1700000</v>
      </c>
      <c r="E45" s="12">
        <v>1700000</v>
      </c>
      <c r="F45" s="15">
        <f t="shared" si="2"/>
        <v>1</v>
      </c>
    </row>
    <row r="46" spans="1:6" ht="15.75" x14ac:dyDescent="0.2">
      <c r="A46" s="3" t="s">
        <v>32</v>
      </c>
      <c r="B46" s="4" t="s">
        <v>61</v>
      </c>
      <c r="C46" s="6">
        <f>C47</f>
        <v>55102488.649999999</v>
      </c>
      <c r="D46" s="6">
        <f t="shared" ref="D46:E46" si="13">D47</f>
        <v>44142161.649999999</v>
      </c>
      <c r="E46" s="6">
        <f t="shared" si="13"/>
        <v>37292805.870000012</v>
      </c>
      <c r="F46" s="14">
        <f t="shared" si="2"/>
        <v>0.84483415573736442</v>
      </c>
    </row>
    <row r="47" spans="1:6" x14ac:dyDescent="0.2">
      <c r="A47" s="3" t="s">
        <v>100</v>
      </c>
      <c r="B47" s="5" t="s">
        <v>33</v>
      </c>
      <c r="C47" s="7">
        <f>C48+C49+C50+C51+C52+C53+C54+C55+C56+C57+C58+C59+C60</f>
        <v>55102488.649999999</v>
      </c>
      <c r="D47" s="7">
        <f t="shared" ref="D47:E47" si="14">D48+D49+D50+D51+D52+D53+D54+D55+D56+D57+D58+D59+D60</f>
        <v>44142161.649999999</v>
      </c>
      <c r="E47" s="7">
        <f t="shared" si="14"/>
        <v>37292805.870000012</v>
      </c>
      <c r="F47" s="16">
        <f t="shared" si="2"/>
        <v>0.84483415573736442</v>
      </c>
    </row>
    <row r="48" spans="1:6" x14ac:dyDescent="0.2">
      <c r="A48" s="11" t="s">
        <v>6</v>
      </c>
      <c r="B48" s="11" t="s">
        <v>7</v>
      </c>
      <c r="C48" s="12">
        <v>35330200</v>
      </c>
      <c r="D48" s="12">
        <v>28550820</v>
      </c>
      <c r="E48" s="12">
        <v>26987590.800000001</v>
      </c>
      <c r="F48" s="15">
        <f t="shared" si="2"/>
        <v>0.94524748501093847</v>
      </c>
    </row>
    <row r="49" spans="1:6" x14ac:dyDescent="0.2">
      <c r="A49" s="11" t="s">
        <v>8</v>
      </c>
      <c r="B49" s="11" t="s">
        <v>9</v>
      </c>
      <c r="C49" s="12">
        <v>7850030.6500000004</v>
      </c>
      <c r="D49" s="12">
        <v>6300083.6500000004</v>
      </c>
      <c r="E49" s="12">
        <v>5923202.7400000002</v>
      </c>
      <c r="F49" s="15">
        <f t="shared" si="2"/>
        <v>0.94017842763087756</v>
      </c>
    </row>
    <row r="50" spans="1:6" x14ac:dyDescent="0.2">
      <c r="A50" s="11" t="s">
        <v>10</v>
      </c>
      <c r="B50" s="11" t="s">
        <v>11</v>
      </c>
      <c r="C50" s="12">
        <v>1000092</v>
      </c>
      <c r="D50" s="12">
        <v>960092</v>
      </c>
      <c r="E50" s="12">
        <v>568927.68000000005</v>
      </c>
      <c r="F50" s="15">
        <f t="shared" si="2"/>
        <v>0.59257621144640316</v>
      </c>
    </row>
    <row r="51" spans="1:6" x14ac:dyDescent="0.2">
      <c r="A51" s="11" t="s">
        <v>34</v>
      </c>
      <c r="B51" s="11" t="s">
        <v>35</v>
      </c>
      <c r="C51" s="12">
        <v>25000</v>
      </c>
      <c r="D51" s="12">
        <v>25000</v>
      </c>
      <c r="E51" s="12">
        <v>12223.1</v>
      </c>
      <c r="F51" s="15">
        <f t="shared" si="2"/>
        <v>0.48892400000000003</v>
      </c>
    </row>
    <row r="52" spans="1:6" x14ac:dyDescent="0.2">
      <c r="A52" s="11" t="s">
        <v>36</v>
      </c>
      <c r="B52" s="11" t="s">
        <v>37</v>
      </c>
      <c r="C52" s="12">
        <v>4024000</v>
      </c>
      <c r="D52" s="12">
        <v>2919000</v>
      </c>
      <c r="E52" s="12">
        <v>1239314.99</v>
      </c>
      <c r="F52" s="15">
        <f t="shared" si="2"/>
        <v>0.42456834189791026</v>
      </c>
    </row>
    <row r="53" spans="1:6" x14ac:dyDescent="0.2">
      <c r="A53" s="11" t="s">
        <v>12</v>
      </c>
      <c r="B53" s="11" t="s">
        <v>13</v>
      </c>
      <c r="C53" s="12">
        <v>2694334</v>
      </c>
      <c r="D53" s="12">
        <v>2554334</v>
      </c>
      <c r="E53" s="12">
        <v>1121231.24</v>
      </c>
      <c r="F53" s="15">
        <f t="shared" si="2"/>
        <v>0.4389524784151172</v>
      </c>
    </row>
    <row r="54" spans="1:6" x14ac:dyDescent="0.2">
      <c r="A54" s="11" t="s">
        <v>14</v>
      </c>
      <c r="B54" s="11" t="s">
        <v>15</v>
      </c>
      <c r="C54" s="12">
        <v>28000</v>
      </c>
      <c r="D54" s="12">
        <v>21000</v>
      </c>
      <c r="E54" s="12">
        <v>3555.1</v>
      </c>
      <c r="F54" s="15">
        <f t="shared" si="2"/>
        <v>0.16929047619047619</v>
      </c>
    </row>
    <row r="55" spans="1:6" x14ac:dyDescent="0.2">
      <c r="A55" s="11" t="s">
        <v>16</v>
      </c>
      <c r="B55" s="11" t="s">
        <v>17</v>
      </c>
      <c r="C55" s="12">
        <v>403500</v>
      </c>
      <c r="D55" s="12">
        <v>302400</v>
      </c>
      <c r="E55" s="12">
        <v>194016.45</v>
      </c>
      <c r="F55" s="15">
        <f t="shared" si="2"/>
        <v>0.64158878968253974</v>
      </c>
    </row>
    <row r="56" spans="1:6" x14ac:dyDescent="0.2">
      <c r="A56" s="11" t="s">
        <v>18</v>
      </c>
      <c r="B56" s="11" t="s">
        <v>19</v>
      </c>
      <c r="C56" s="12">
        <v>960000</v>
      </c>
      <c r="D56" s="12">
        <v>707200</v>
      </c>
      <c r="E56" s="12">
        <v>322958.09999999998</v>
      </c>
      <c r="F56" s="15">
        <f t="shared" si="2"/>
        <v>0.45667152149321266</v>
      </c>
    </row>
    <row r="57" spans="1:6" x14ac:dyDescent="0.2">
      <c r="A57" s="11" t="s">
        <v>38</v>
      </c>
      <c r="B57" s="11" t="s">
        <v>39</v>
      </c>
      <c r="C57" s="12">
        <v>2595732</v>
      </c>
      <c r="D57" s="12">
        <v>1638732</v>
      </c>
      <c r="E57" s="12">
        <v>868629.65</v>
      </c>
      <c r="F57" s="15">
        <f t="shared" si="2"/>
        <v>0.5300620540759563</v>
      </c>
    </row>
    <row r="58" spans="1:6" x14ac:dyDescent="0.2">
      <c r="A58" s="11" t="s">
        <v>20</v>
      </c>
      <c r="B58" s="11" t="s">
        <v>21</v>
      </c>
      <c r="C58" s="12">
        <v>155600</v>
      </c>
      <c r="D58" s="12">
        <v>127500</v>
      </c>
      <c r="E58" s="12">
        <v>34536.019999999997</v>
      </c>
      <c r="F58" s="15">
        <f t="shared" si="2"/>
        <v>0.27087074509803921</v>
      </c>
    </row>
    <row r="59" spans="1:6" ht="25.5" x14ac:dyDescent="0.2">
      <c r="A59" s="11" t="s">
        <v>22</v>
      </c>
      <c r="B59" s="11" t="s">
        <v>23</v>
      </c>
      <c r="C59" s="12">
        <v>32200</v>
      </c>
      <c r="D59" s="12">
        <v>32200</v>
      </c>
      <c r="E59" s="12">
        <v>16620</v>
      </c>
      <c r="F59" s="15">
        <f t="shared" si="2"/>
        <v>0.51614906832298135</v>
      </c>
    </row>
    <row r="60" spans="1:6" x14ac:dyDescent="0.2">
      <c r="A60" s="11" t="s">
        <v>26</v>
      </c>
      <c r="B60" s="11" t="s">
        <v>27</v>
      </c>
      <c r="C60" s="12">
        <v>3800</v>
      </c>
      <c r="D60" s="12">
        <v>3800</v>
      </c>
      <c r="E60" s="12">
        <v>0</v>
      </c>
      <c r="F60" s="15">
        <f t="shared" si="2"/>
        <v>0</v>
      </c>
    </row>
    <row r="61" spans="1:6" ht="15.75" x14ac:dyDescent="0.2">
      <c r="A61" s="4" t="s">
        <v>65</v>
      </c>
      <c r="B61" s="4" t="s">
        <v>66</v>
      </c>
      <c r="C61" s="6">
        <f>C62</f>
        <v>2359275</v>
      </c>
      <c r="D61" s="6">
        <f t="shared" ref="D61:E61" si="15">D62</f>
        <v>2043475</v>
      </c>
      <c r="E61" s="6">
        <f t="shared" si="15"/>
        <v>1906519.85</v>
      </c>
      <c r="F61" s="14">
        <f t="shared" si="2"/>
        <v>0.93297928773290595</v>
      </c>
    </row>
    <row r="62" spans="1:6" ht="25.5" x14ac:dyDescent="0.2">
      <c r="A62" s="3" t="s">
        <v>67</v>
      </c>
      <c r="B62" s="5" t="s">
        <v>42</v>
      </c>
      <c r="C62" s="7">
        <f>C63+C64+C65+C66+C67+C68+C69+C70</f>
        <v>2359275</v>
      </c>
      <c r="D62" s="7">
        <f t="shared" ref="D62:E62" si="16">D63+D64+D65+D66+D67+D68+D69+D70</f>
        <v>2043475</v>
      </c>
      <c r="E62" s="7">
        <f t="shared" si="16"/>
        <v>1906519.85</v>
      </c>
      <c r="F62" s="16">
        <f t="shared" si="2"/>
        <v>0.93297928773290595</v>
      </c>
    </row>
    <row r="63" spans="1:6" x14ac:dyDescent="0.2">
      <c r="A63" s="11" t="s">
        <v>6</v>
      </c>
      <c r="B63" s="11" t="s">
        <v>7</v>
      </c>
      <c r="C63" s="12">
        <v>1673414</v>
      </c>
      <c r="D63" s="12">
        <v>1422414</v>
      </c>
      <c r="E63" s="12">
        <v>1334111.78</v>
      </c>
      <c r="F63" s="15">
        <f t="shared" si="2"/>
        <v>0.9379208725448428</v>
      </c>
    </row>
    <row r="64" spans="1:6" x14ac:dyDescent="0.2">
      <c r="A64" s="11" t="s">
        <v>8</v>
      </c>
      <c r="B64" s="11" t="s">
        <v>9</v>
      </c>
      <c r="C64" s="12">
        <v>359200</v>
      </c>
      <c r="D64" s="12">
        <v>305200</v>
      </c>
      <c r="E64" s="12">
        <v>287046.03999999998</v>
      </c>
      <c r="F64" s="15">
        <f t="shared" si="2"/>
        <v>0.94051782437745735</v>
      </c>
    </row>
    <row r="65" spans="1:6" x14ac:dyDescent="0.2">
      <c r="A65" s="11" t="s">
        <v>10</v>
      </c>
      <c r="B65" s="11" t="s">
        <v>11</v>
      </c>
      <c r="C65" s="12">
        <v>55640</v>
      </c>
      <c r="D65" s="12">
        <v>55640</v>
      </c>
      <c r="E65" s="12">
        <v>46421.86</v>
      </c>
      <c r="F65" s="15">
        <f t="shared" si="2"/>
        <v>0.83432530553558593</v>
      </c>
    </row>
    <row r="66" spans="1:6" x14ac:dyDescent="0.2">
      <c r="A66" s="11" t="s">
        <v>12</v>
      </c>
      <c r="B66" s="11" t="s">
        <v>13</v>
      </c>
      <c r="C66" s="12">
        <v>59935</v>
      </c>
      <c r="D66" s="12">
        <v>59935</v>
      </c>
      <c r="E66" s="12">
        <v>53922.71</v>
      </c>
      <c r="F66" s="15">
        <f t="shared" si="2"/>
        <v>0.89968649370150999</v>
      </c>
    </row>
    <row r="67" spans="1:6" x14ac:dyDescent="0.2">
      <c r="A67" s="11" t="s">
        <v>16</v>
      </c>
      <c r="B67" s="11" t="s">
        <v>17</v>
      </c>
      <c r="C67" s="12">
        <v>3500</v>
      </c>
      <c r="D67" s="12">
        <v>2700</v>
      </c>
      <c r="E67" s="12">
        <v>1384.7</v>
      </c>
      <c r="F67" s="15">
        <f t="shared" si="2"/>
        <v>0.51285185185185189</v>
      </c>
    </row>
    <row r="68" spans="1:6" x14ac:dyDescent="0.2">
      <c r="A68" s="11" t="s">
        <v>18</v>
      </c>
      <c r="B68" s="11" t="s">
        <v>19</v>
      </c>
      <c r="C68" s="12">
        <v>40000</v>
      </c>
      <c r="D68" s="12">
        <v>30000</v>
      </c>
      <c r="E68" s="12">
        <v>16050</v>
      </c>
      <c r="F68" s="15">
        <f t="shared" si="2"/>
        <v>0.53500000000000003</v>
      </c>
    </row>
    <row r="69" spans="1:6" x14ac:dyDescent="0.2">
      <c r="A69" s="11" t="s">
        <v>20</v>
      </c>
      <c r="B69" s="11" t="s">
        <v>21</v>
      </c>
      <c r="C69" s="12">
        <v>132586</v>
      </c>
      <c r="D69" s="12">
        <v>132586</v>
      </c>
      <c r="E69" s="12">
        <v>132582.76</v>
      </c>
      <c r="F69" s="15">
        <f t="shared" si="2"/>
        <v>0.99997556303078761</v>
      </c>
    </row>
    <row r="70" spans="1:6" ht="25.5" x14ac:dyDescent="0.2">
      <c r="A70" s="11" t="s">
        <v>22</v>
      </c>
      <c r="B70" s="11" t="s">
        <v>23</v>
      </c>
      <c r="C70" s="12">
        <v>35000</v>
      </c>
      <c r="D70" s="12">
        <v>35000</v>
      </c>
      <c r="E70" s="12">
        <v>35000</v>
      </c>
      <c r="F70" s="15">
        <f t="shared" ref="F70:F100" si="17">E70/D70</f>
        <v>1</v>
      </c>
    </row>
    <row r="71" spans="1:6" ht="15.75" x14ac:dyDescent="0.2">
      <c r="A71" s="4" t="s">
        <v>62</v>
      </c>
      <c r="B71" s="4" t="s">
        <v>63</v>
      </c>
      <c r="C71" s="6">
        <f>C72</f>
        <v>2200000</v>
      </c>
      <c r="D71" s="6">
        <f t="shared" ref="D71:E72" si="18">D72</f>
        <v>1740000</v>
      </c>
      <c r="E71" s="6">
        <f t="shared" si="18"/>
        <v>1582443.7</v>
      </c>
      <c r="F71" s="14">
        <f t="shared" si="17"/>
        <v>0.90945040229885055</v>
      </c>
    </row>
    <row r="72" spans="1:6" x14ac:dyDescent="0.2">
      <c r="A72" s="3" t="s">
        <v>64</v>
      </c>
      <c r="B72" s="5" t="s">
        <v>28</v>
      </c>
      <c r="C72" s="7">
        <f>C73</f>
        <v>2200000</v>
      </c>
      <c r="D72" s="7">
        <f t="shared" si="18"/>
        <v>1740000</v>
      </c>
      <c r="E72" s="7">
        <f t="shared" si="18"/>
        <v>1582443.7</v>
      </c>
      <c r="F72" s="16">
        <f t="shared" si="17"/>
        <v>0.90945040229885055</v>
      </c>
    </row>
    <row r="73" spans="1:6" ht="25.5" x14ac:dyDescent="0.2">
      <c r="A73" s="11" t="s">
        <v>29</v>
      </c>
      <c r="B73" s="11" t="s">
        <v>30</v>
      </c>
      <c r="C73" s="12">
        <v>2200000</v>
      </c>
      <c r="D73" s="12">
        <v>1740000</v>
      </c>
      <c r="E73" s="12">
        <v>1582443.7</v>
      </c>
      <c r="F73" s="15">
        <f t="shared" si="17"/>
        <v>0.90945040229885055</v>
      </c>
    </row>
    <row r="74" spans="1:6" ht="15.75" x14ac:dyDescent="0.2">
      <c r="A74" s="8" t="s">
        <v>68</v>
      </c>
      <c r="B74" s="4" t="s">
        <v>69</v>
      </c>
      <c r="C74" s="6">
        <f>C75</f>
        <v>800000</v>
      </c>
      <c r="D74" s="6">
        <f t="shared" ref="D74:E74" si="19">D75</f>
        <v>610000</v>
      </c>
      <c r="E74" s="6">
        <f t="shared" si="19"/>
        <v>446860.98</v>
      </c>
      <c r="F74" s="14">
        <f t="shared" si="17"/>
        <v>0.73255898360655736</v>
      </c>
    </row>
    <row r="75" spans="1:6" ht="25.5" x14ac:dyDescent="0.2">
      <c r="A75" s="3" t="s">
        <v>70</v>
      </c>
      <c r="B75" s="5" t="s">
        <v>43</v>
      </c>
      <c r="C75" s="7">
        <f>C76</f>
        <v>800000</v>
      </c>
      <c r="D75" s="7">
        <f t="shared" ref="D75:E75" si="20">D76</f>
        <v>610000</v>
      </c>
      <c r="E75" s="7">
        <f t="shared" si="20"/>
        <v>446860.98</v>
      </c>
      <c r="F75" s="16">
        <f t="shared" si="17"/>
        <v>0.73255898360655736</v>
      </c>
    </row>
    <row r="76" spans="1:6" ht="25.5" x14ac:dyDescent="0.2">
      <c r="A76" s="11" t="s">
        <v>29</v>
      </c>
      <c r="B76" s="11" t="s">
        <v>30</v>
      </c>
      <c r="C76" s="12">
        <v>800000</v>
      </c>
      <c r="D76" s="12">
        <v>610000</v>
      </c>
      <c r="E76" s="12">
        <v>446860.98</v>
      </c>
      <c r="F76" s="15">
        <f t="shared" si="17"/>
        <v>0.73255898360655736</v>
      </c>
    </row>
    <row r="77" spans="1:6" ht="15.75" x14ac:dyDescent="0.2">
      <c r="A77" s="4" t="s">
        <v>71</v>
      </c>
      <c r="B77" s="4" t="s">
        <v>72</v>
      </c>
      <c r="C77" s="6">
        <f>C78</f>
        <v>2800000</v>
      </c>
      <c r="D77" s="6">
        <f t="shared" ref="D77:E77" si="21">D78</f>
        <v>2101000</v>
      </c>
      <c r="E77" s="6">
        <f t="shared" si="21"/>
        <v>1999531.38</v>
      </c>
      <c r="F77" s="14">
        <f t="shared" si="17"/>
        <v>0.95170460732984286</v>
      </c>
    </row>
    <row r="78" spans="1:6" ht="25.5" x14ac:dyDescent="0.2">
      <c r="A78" s="3" t="s">
        <v>73</v>
      </c>
      <c r="B78" s="5" t="s">
        <v>45</v>
      </c>
      <c r="C78" s="7">
        <f>C79</f>
        <v>2800000</v>
      </c>
      <c r="D78" s="7">
        <f t="shared" ref="D78:E78" si="22">D79</f>
        <v>2101000</v>
      </c>
      <c r="E78" s="7">
        <f t="shared" si="22"/>
        <v>1999531.38</v>
      </c>
      <c r="F78" s="16">
        <f t="shared" si="17"/>
        <v>0.95170460732984286</v>
      </c>
    </row>
    <row r="79" spans="1:6" ht="25.5" x14ac:dyDescent="0.2">
      <c r="A79" s="11" t="s">
        <v>29</v>
      </c>
      <c r="B79" s="11" t="s">
        <v>30</v>
      </c>
      <c r="C79" s="12">
        <v>2800000</v>
      </c>
      <c r="D79" s="12">
        <v>2101000</v>
      </c>
      <c r="E79" s="12">
        <v>1999531.38</v>
      </c>
      <c r="F79" s="15">
        <f t="shared" si="17"/>
        <v>0.95170460732984286</v>
      </c>
    </row>
    <row r="80" spans="1:6" ht="15.75" x14ac:dyDescent="0.2">
      <c r="A80" s="4" t="s">
        <v>74</v>
      </c>
      <c r="B80" s="4" t="s">
        <v>75</v>
      </c>
      <c r="C80" s="6">
        <f>C81+C83+C85+C87</f>
        <v>27527857</v>
      </c>
      <c r="D80" s="6">
        <f>D81+D83+D85+D87</f>
        <v>24612100</v>
      </c>
      <c r="E80" s="6">
        <f t="shared" ref="E80" si="23">E81+E83+E85+E87</f>
        <v>16726015.060000001</v>
      </c>
      <c r="F80" s="14">
        <f t="shared" si="17"/>
        <v>0.67958504394180097</v>
      </c>
    </row>
    <row r="81" spans="1:6" x14ac:dyDescent="0.2">
      <c r="A81" s="3" t="s">
        <v>76</v>
      </c>
      <c r="B81" s="5" t="s">
        <v>46</v>
      </c>
      <c r="C81" s="7">
        <f>C82</f>
        <v>744800</v>
      </c>
      <c r="D81" s="7">
        <f t="shared" ref="D81:E81" si="24">D82</f>
        <v>744800</v>
      </c>
      <c r="E81" s="7">
        <f t="shared" si="24"/>
        <v>621316.01</v>
      </c>
      <c r="F81" s="16">
        <f t="shared" si="17"/>
        <v>0.8342051691729323</v>
      </c>
    </row>
    <row r="82" spans="1:6" ht="25.5" x14ac:dyDescent="0.2">
      <c r="A82" s="11" t="s">
        <v>29</v>
      </c>
      <c r="B82" s="11" t="s">
        <v>30</v>
      </c>
      <c r="C82" s="12">
        <v>744800</v>
      </c>
      <c r="D82" s="12">
        <v>744800</v>
      </c>
      <c r="E82" s="12">
        <v>621316.01</v>
      </c>
      <c r="F82" s="15">
        <f t="shared" si="17"/>
        <v>0.8342051691729323</v>
      </c>
    </row>
    <row r="83" spans="1:6" x14ac:dyDescent="0.2">
      <c r="A83" s="3" t="s">
        <v>86</v>
      </c>
      <c r="B83" s="3" t="s">
        <v>49</v>
      </c>
      <c r="C83" s="7">
        <f>C84</f>
        <v>24683057</v>
      </c>
      <c r="D83" s="7">
        <f t="shared" ref="D83:E83" si="25">D84</f>
        <v>21937300</v>
      </c>
      <c r="E83" s="7">
        <f t="shared" si="25"/>
        <v>15678357.050000001</v>
      </c>
      <c r="F83" s="16">
        <f t="shared" si="17"/>
        <v>0.71468945813751017</v>
      </c>
    </row>
    <row r="84" spans="1:6" ht="25.5" x14ac:dyDescent="0.2">
      <c r="A84" s="11" t="s">
        <v>29</v>
      </c>
      <c r="B84" s="11" t="s">
        <v>30</v>
      </c>
      <c r="C84" s="12">
        <v>24683057</v>
      </c>
      <c r="D84" s="12">
        <v>21937300</v>
      </c>
      <c r="E84" s="12">
        <v>15678357.050000001</v>
      </c>
      <c r="F84" s="15">
        <f t="shared" si="17"/>
        <v>0.71468945813751017</v>
      </c>
    </row>
    <row r="85" spans="1:6" ht="63.75" x14ac:dyDescent="0.2">
      <c r="A85" s="3" t="s">
        <v>81</v>
      </c>
      <c r="B85" s="5" t="s">
        <v>82</v>
      </c>
      <c r="C85" s="7">
        <f>C86</f>
        <v>1000000</v>
      </c>
      <c r="D85" s="7">
        <f t="shared" ref="D85:E85" si="26">D86</f>
        <v>1000000</v>
      </c>
      <c r="E85" s="7">
        <f t="shared" si="26"/>
        <v>0</v>
      </c>
      <c r="F85" s="16">
        <v>0</v>
      </c>
    </row>
    <row r="86" spans="1:6" ht="25.5" x14ac:dyDescent="0.2">
      <c r="A86" s="11" t="s">
        <v>29</v>
      </c>
      <c r="B86" s="11" t="s">
        <v>30</v>
      </c>
      <c r="C86" s="12">
        <v>1000000</v>
      </c>
      <c r="D86" s="12">
        <v>1000000</v>
      </c>
      <c r="E86" s="12">
        <v>0</v>
      </c>
      <c r="F86" s="15">
        <v>0</v>
      </c>
    </row>
    <row r="87" spans="1:6" x14ac:dyDescent="0.2">
      <c r="A87" s="3" t="s">
        <v>83</v>
      </c>
      <c r="B87" s="5" t="s">
        <v>51</v>
      </c>
      <c r="C87" s="7">
        <f>C88</f>
        <v>1100000</v>
      </c>
      <c r="D87" s="7">
        <f t="shared" ref="D87:E87" si="27">D88</f>
        <v>930000</v>
      </c>
      <c r="E87" s="7">
        <f t="shared" si="27"/>
        <v>426342</v>
      </c>
      <c r="F87" s="16">
        <f t="shared" si="17"/>
        <v>0.45843225806451615</v>
      </c>
    </row>
    <row r="88" spans="1:6" ht="25.5" x14ac:dyDescent="0.2">
      <c r="A88" s="11" t="s">
        <v>29</v>
      </c>
      <c r="B88" s="11" t="s">
        <v>30</v>
      </c>
      <c r="C88" s="12">
        <v>1100000</v>
      </c>
      <c r="D88" s="12">
        <v>930000</v>
      </c>
      <c r="E88" s="12">
        <v>426342</v>
      </c>
      <c r="F88" s="13">
        <f t="shared" si="17"/>
        <v>0.45843225806451615</v>
      </c>
    </row>
    <row r="89" spans="1:6" ht="15.75" x14ac:dyDescent="0.2">
      <c r="A89" s="8" t="s">
        <v>84</v>
      </c>
      <c r="B89" s="8" t="s">
        <v>85</v>
      </c>
      <c r="C89" s="6">
        <f>C90+C92</f>
        <v>9938610</v>
      </c>
      <c r="D89" s="6">
        <f>D90+D92</f>
        <v>9938610</v>
      </c>
      <c r="E89" s="6">
        <f t="shared" ref="E89" si="28">E90+E92</f>
        <v>8954912.5299999993</v>
      </c>
      <c r="F89" s="14">
        <f t="shared" si="17"/>
        <v>0.90102263093128709</v>
      </c>
    </row>
    <row r="90" spans="1:6" ht="25.5" x14ac:dyDescent="0.2">
      <c r="A90" s="3" t="s">
        <v>77</v>
      </c>
      <c r="B90" s="5" t="s">
        <v>47</v>
      </c>
      <c r="C90" s="7">
        <f>C91</f>
        <v>1405248</v>
      </c>
      <c r="D90" s="7">
        <f t="shared" ref="D90:E90" si="29">D91</f>
        <v>1405248</v>
      </c>
      <c r="E90" s="7">
        <f t="shared" si="29"/>
        <v>911453.99</v>
      </c>
      <c r="F90" s="16">
        <f t="shared" si="17"/>
        <v>0.64860721381563968</v>
      </c>
    </row>
    <row r="91" spans="1:6" ht="25.5" x14ac:dyDescent="0.2">
      <c r="A91" s="11" t="s">
        <v>29</v>
      </c>
      <c r="B91" s="11" t="s">
        <v>30</v>
      </c>
      <c r="C91" s="12">
        <v>1405248</v>
      </c>
      <c r="D91" s="12">
        <v>1405248</v>
      </c>
      <c r="E91" s="12">
        <v>911453.99</v>
      </c>
      <c r="F91" s="15">
        <f t="shared" si="17"/>
        <v>0.64860721381563968</v>
      </c>
    </row>
    <row r="92" spans="1:6" ht="63.75" x14ac:dyDescent="0.2">
      <c r="A92" s="3" t="s">
        <v>81</v>
      </c>
      <c r="B92" s="5" t="s">
        <v>82</v>
      </c>
      <c r="C92" s="7">
        <f>C93</f>
        <v>8533362</v>
      </c>
      <c r="D92" s="7">
        <f t="shared" ref="D92" si="30">D93</f>
        <v>8533362</v>
      </c>
      <c r="E92" s="7">
        <f t="shared" ref="E92" si="31">E93</f>
        <v>8043458.54</v>
      </c>
      <c r="F92" s="16">
        <f t="shared" si="17"/>
        <v>0.94258963114420791</v>
      </c>
    </row>
    <row r="93" spans="1:6" ht="25.5" x14ac:dyDescent="0.2">
      <c r="A93" s="11" t="s">
        <v>29</v>
      </c>
      <c r="B93" s="11" t="s">
        <v>30</v>
      </c>
      <c r="C93" s="12">
        <v>8533362</v>
      </c>
      <c r="D93" s="12">
        <v>8533362</v>
      </c>
      <c r="E93" s="12">
        <v>8043458.54</v>
      </c>
      <c r="F93" s="13">
        <f t="shared" si="17"/>
        <v>0.94258963114420791</v>
      </c>
    </row>
    <row r="94" spans="1:6" ht="15.75" x14ac:dyDescent="0.2">
      <c r="A94" s="4" t="s">
        <v>78</v>
      </c>
      <c r="B94" s="4" t="s">
        <v>79</v>
      </c>
      <c r="C94" s="6">
        <f>C95</f>
        <v>100000</v>
      </c>
      <c r="D94" s="6">
        <f t="shared" ref="D94:E94" si="32">D95</f>
        <v>100000</v>
      </c>
      <c r="E94" s="6">
        <f t="shared" si="32"/>
        <v>83960.78</v>
      </c>
      <c r="F94" s="14">
        <f t="shared" si="17"/>
        <v>0.83960780000000002</v>
      </c>
    </row>
    <row r="95" spans="1:6" ht="38.25" x14ac:dyDescent="0.2">
      <c r="A95" s="3" t="s">
        <v>80</v>
      </c>
      <c r="B95" s="5" t="s">
        <v>48</v>
      </c>
      <c r="C95" s="7">
        <f>C96</f>
        <v>100000</v>
      </c>
      <c r="D95" s="7">
        <f t="shared" ref="D95:E95" si="33">D96</f>
        <v>100000</v>
      </c>
      <c r="E95" s="7">
        <f t="shared" si="33"/>
        <v>83960.78</v>
      </c>
      <c r="F95" s="16">
        <f t="shared" si="17"/>
        <v>0.83960780000000002</v>
      </c>
    </row>
    <row r="96" spans="1:6" ht="25.5" x14ac:dyDescent="0.2">
      <c r="A96" s="11" t="s">
        <v>29</v>
      </c>
      <c r="B96" s="11" t="s">
        <v>30</v>
      </c>
      <c r="C96" s="12">
        <v>100000</v>
      </c>
      <c r="D96" s="12">
        <v>100000</v>
      </c>
      <c r="E96" s="12">
        <v>83960.78</v>
      </c>
      <c r="F96" s="15">
        <f t="shared" si="17"/>
        <v>0.83960780000000002</v>
      </c>
    </row>
    <row r="97" spans="1:10" ht="15.75" x14ac:dyDescent="0.2">
      <c r="A97" s="4" t="s">
        <v>98</v>
      </c>
      <c r="B97" s="4" t="s">
        <v>99</v>
      </c>
      <c r="C97" s="6">
        <f>C98</f>
        <v>2300000</v>
      </c>
      <c r="D97" s="6">
        <f t="shared" ref="D97:E97" si="34">D98</f>
        <v>1765700</v>
      </c>
      <c r="E97" s="6">
        <f t="shared" si="34"/>
        <v>1688795</v>
      </c>
      <c r="F97" s="14">
        <f t="shared" si="17"/>
        <v>0.95644503596307417</v>
      </c>
    </row>
    <row r="98" spans="1:10" x14ac:dyDescent="0.2">
      <c r="A98" s="3" t="s">
        <v>97</v>
      </c>
      <c r="B98" s="5" t="s">
        <v>54</v>
      </c>
      <c r="C98" s="7">
        <f>C99</f>
        <v>2300000</v>
      </c>
      <c r="D98" s="7">
        <f t="shared" ref="D98:E98" si="35">D99</f>
        <v>1765700</v>
      </c>
      <c r="E98" s="7">
        <f t="shared" si="35"/>
        <v>1688795</v>
      </c>
      <c r="F98" s="16">
        <f t="shared" si="17"/>
        <v>0.95644503596307417</v>
      </c>
    </row>
    <row r="99" spans="1:10" ht="25.5" x14ac:dyDescent="0.2">
      <c r="A99" s="11" t="s">
        <v>29</v>
      </c>
      <c r="B99" s="11" t="s">
        <v>30</v>
      </c>
      <c r="C99" s="12">
        <v>2300000</v>
      </c>
      <c r="D99" s="12">
        <v>1765700</v>
      </c>
      <c r="E99" s="12">
        <v>1688795</v>
      </c>
      <c r="F99" s="15">
        <f t="shared" si="17"/>
        <v>0.95644503596307417</v>
      </c>
    </row>
    <row r="100" spans="1:10" ht="15.75" x14ac:dyDescent="0.2">
      <c r="A100" s="9" t="s">
        <v>59</v>
      </c>
      <c r="B100" s="4" t="s">
        <v>60</v>
      </c>
      <c r="C100" s="6">
        <f>C5+C46+C61+C71+C77+C80+C89+C94+C97+C74</f>
        <v>141825602.65000001</v>
      </c>
      <c r="D100" s="6">
        <f>D5+D46+D61+D71+D77+D80+D89+D94+D97+D74</f>
        <v>118303887.65000001</v>
      </c>
      <c r="E100" s="6">
        <f t="shared" ref="E100" si="36">E5+E46+E61+E71+E77+E80+E89+E94+E97+E74</f>
        <v>96099798.850000024</v>
      </c>
      <c r="F100" s="14">
        <f t="shared" si="17"/>
        <v>0.8123131095599293</v>
      </c>
    </row>
    <row r="101" spans="1:10" x14ac:dyDescent="0.2">
      <c r="A101" s="2"/>
      <c r="B101" s="2"/>
      <c r="C101" s="2"/>
      <c r="D101" s="2"/>
      <c r="E101" s="2"/>
      <c r="F101" s="2"/>
    </row>
    <row r="102" spans="1:10" ht="15.75" x14ac:dyDescent="0.25">
      <c r="B102" s="27" t="s">
        <v>121</v>
      </c>
      <c r="C102" s="28"/>
      <c r="D102" s="29"/>
      <c r="E102" s="27" t="s">
        <v>122</v>
      </c>
      <c r="F102" s="27"/>
      <c r="G102" s="30"/>
      <c r="I102" s="27"/>
      <c r="J102" s="31"/>
    </row>
  </sheetData>
  <mergeCells count="2">
    <mergeCell ref="A2:E2"/>
    <mergeCell ref="A3:E3"/>
  </mergeCells>
  <pageMargins left="0.31496062992125984" right="0.31496062992125984" top="0.39370078740157483" bottom="0.39370078740157483" header="0" footer="0"/>
  <pageSetup paperSize="9" scale="83" fitToHeight="500" orientation="portrait" verticalDpi="0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ДНЗ повна</vt:lpstr>
      <vt:lpstr>ДНЗ скор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2020-10-05T07:40:23Z</cp:lastPrinted>
  <dcterms:created xsi:type="dcterms:W3CDTF">2020-10-02T05:24:37Z</dcterms:created>
  <dcterms:modified xsi:type="dcterms:W3CDTF">2020-10-06T11:19:03Z</dcterms:modified>
</cp:coreProperties>
</file>