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12990" windowHeight="10035" activeTab="1"/>
  </bookViews>
  <sheets>
    <sheet name="повна днз" sheetId="1" r:id="rId1"/>
    <sheet name="скор" sheetId="2" r:id="rId2"/>
  </sheets>
  <definedNames>
    <definedName name="_xlnm.Print_Area" localSheetId="1">скор!$A$1:$F$153</definedName>
  </definedNames>
  <calcPr calcId="145621"/>
</workbook>
</file>

<file path=xl/calcChain.xml><?xml version="1.0" encoding="utf-8"?>
<calcChain xmlns="http://schemas.openxmlformats.org/spreadsheetml/2006/main">
  <c r="E150" i="2"/>
  <c r="D149"/>
  <c r="E149" s="1"/>
  <c r="C149"/>
  <c r="E148"/>
  <c r="D147"/>
  <c r="E147" s="1"/>
  <c r="C147"/>
  <c r="E146"/>
  <c r="E145"/>
  <c r="D144"/>
  <c r="C144"/>
  <c r="E144" s="1"/>
  <c r="E143"/>
  <c r="D142"/>
  <c r="C142"/>
  <c r="E142" s="1"/>
  <c r="E141"/>
  <c r="D140"/>
  <c r="C140"/>
  <c r="E140" s="1"/>
  <c r="E139"/>
  <c r="E138"/>
  <c r="D137"/>
  <c r="E137" s="1"/>
  <c r="C137"/>
  <c r="E136"/>
  <c r="E135"/>
  <c r="D134"/>
  <c r="C134"/>
  <c r="E134" s="1"/>
  <c r="E133"/>
  <c r="D132"/>
  <c r="C132"/>
  <c r="E132" s="1"/>
  <c r="E131"/>
  <c r="E130"/>
  <c r="E129"/>
  <c r="D128"/>
  <c r="C128"/>
  <c r="E128" s="1"/>
  <c r="E127"/>
  <c r="E126"/>
  <c r="E125"/>
  <c r="E124"/>
  <c r="E123"/>
  <c r="E122"/>
  <c r="E121"/>
  <c r="D120"/>
  <c r="C120"/>
  <c r="E120" s="1"/>
  <c r="E119"/>
  <c r="D118"/>
  <c r="C118"/>
  <c r="E118" s="1"/>
  <c r="E117"/>
  <c r="E116"/>
  <c r="E115"/>
  <c r="D114"/>
  <c r="C114"/>
  <c r="E114" s="1"/>
  <c r="E113"/>
  <c r="D112"/>
  <c r="C112"/>
  <c r="E112" s="1"/>
  <c r="E111"/>
  <c r="E110"/>
  <c r="D109"/>
  <c r="E109" s="1"/>
  <c r="C109"/>
  <c r="E108"/>
  <c r="E107"/>
  <c r="E106"/>
  <c r="E105"/>
  <c r="E104"/>
  <c r="E103"/>
  <c r="E102"/>
  <c r="E101"/>
  <c r="E100"/>
  <c r="E99"/>
  <c r="D98"/>
  <c r="C98"/>
  <c r="E97"/>
  <c r="E96"/>
  <c r="E95"/>
  <c r="E94"/>
  <c r="E93"/>
  <c r="E92"/>
  <c r="E91"/>
  <c r="E90"/>
  <c r="E89"/>
  <c r="E88"/>
  <c r="D87"/>
  <c r="E87" s="1"/>
  <c r="C87"/>
  <c r="E86"/>
  <c r="E85"/>
  <c r="E84"/>
  <c r="E83"/>
  <c r="E82"/>
  <c r="E81"/>
  <c r="E80"/>
  <c r="E79"/>
  <c r="E78"/>
  <c r="E77"/>
  <c r="D76"/>
  <c r="C76"/>
  <c r="E75"/>
  <c r="E74"/>
  <c r="E73"/>
  <c r="E72"/>
  <c r="E71"/>
  <c r="E70"/>
  <c r="E69"/>
  <c r="E68"/>
  <c r="E67"/>
  <c r="E66"/>
  <c r="D65"/>
  <c r="E65" s="1"/>
  <c r="C65"/>
  <c r="E64"/>
  <c r="E63"/>
  <c r="E62"/>
  <c r="E61"/>
  <c r="E60"/>
  <c r="E59"/>
  <c r="E58"/>
  <c r="E57"/>
  <c r="E56"/>
  <c r="E55"/>
  <c r="D54"/>
  <c r="C54"/>
  <c r="E53"/>
  <c r="E52"/>
  <c r="E51"/>
  <c r="E50"/>
  <c r="E49"/>
  <c r="E48"/>
  <c r="E47"/>
  <c r="E46"/>
  <c r="E45"/>
  <c r="E44"/>
  <c r="D43"/>
  <c r="E43" s="1"/>
  <c r="C43"/>
  <c r="E42"/>
  <c r="E41"/>
  <c r="E40"/>
  <c r="E39"/>
  <c r="E38"/>
  <c r="E37"/>
  <c r="E36"/>
  <c r="E35"/>
  <c r="E34"/>
  <c r="E33"/>
  <c r="D32"/>
  <c r="C32"/>
  <c r="D31"/>
  <c r="E31" s="1"/>
  <c r="C31"/>
  <c r="D30"/>
  <c r="C30"/>
  <c r="D29"/>
  <c r="E29" s="1"/>
  <c r="C29"/>
  <c r="D28"/>
  <c r="C28"/>
  <c r="D27"/>
  <c r="E27" s="1"/>
  <c r="C27"/>
  <c r="D26"/>
  <c r="C26"/>
  <c r="D25"/>
  <c r="E25" s="1"/>
  <c r="C25"/>
  <c r="D24"/>
  <c r="C24"/>
  <c r="D23"/>
  <c r="E23" s="1"/>
  <c r="C23"/>
  <c r="D22"/>
  <c r="C22"/>
  <c r="C21" s="1"/>
  <c r="D21"/>
  <c r="E21" s="1"/>
  <c r="E20"/>
  <c r="E19"/>
  <c r="E18"/>
  <c r="D17"/>
  <c r="E17" s="1"/>
  <c r="C17"/>
  <c r="E16"/>
  <c r="E15"/>
  <c r="E14"/>
  <c r="E13"/>
  <c r="E12"/>
  <c r="E11"/>
  <c r="E10"/>
  <c r="E9"/>
  <c r="E8"/>
  <c r="E7"/>
  <c r="E6"/>
  <c r="D5"/>
  <c r="E5" s="1"/>
  <c r="C5"/>
  <c r="C151" s="1"/>
  <c r="E24" l="1"/>
  <c r="E26"/>
  <c r="E28"/>
  <c r="E30"/>
  <c r="E32"/>
  <c r="E54"/>
  <c r="E76"/>
  <c r="E98"/>
  <c r="E22"/>
  <c r="D151"/>
  <c r="E151" s="1"/>
  <c r="D149" i="1"/>
  <c r="E149" s="1"/>
  <c r="D147"/>
  <c r="E147" s="1"/>
  <c r="D144"/>
  <c r="D142"/>
  <c r="D140"/>
  <c r="D137"/>
  <c r="E137" s="1"/>
  <c r="D134"/>
  <c r="D132"/>
  <c r="D128"/>
  <c r="D120"/>
  <c r="D118"/>
  <c r="D114"/>
  <c r="D112"/>
  <c r="D109"/>
  <c r="D98"/>
  <c r="D87"/>
  <c r="D76"/>
  <c r="D65"/>
  <c r="D54"/>
  <c r="D43"/>
  <c r="D31"/>
  <c r="D30"/>
  <c r="D29"/>
  <c r="D28"/>
  <c r="D27"/>
  <c r="D26"/>
  <c r="D25"/>
  <c r="D24"/>
  <c r="D23"/>
  <c r="D22"/>
  <c r="D32"/>
  <c r="D17"/>
  <c r="C5"/>
  <c r="E133"/>
  <c r="E135"/>
  <c r="E139"/>
  <c r="E141"/>
  <c r="E143"/>
  <c r="E145"/>
  <c r="E150"/>
  <c r="C128"/>
  <c r="C109"/>
  <c r="D21" l="1"/>
  <c r="E41"/>
  <c r="E148"/>
  <c r="E146"/>
  <c r="E144"/>
  <c r="E142"/>
  <c r="E140"/>
  <c r="E138"/>
  <c r="E136"/>
  <c r="E134"/>
  <c r="E132"/>
  <c r="E130"/>
  <c r="E128"/>
  <c r="E126"/>
  <c r="E124"/>
  <c r="E122"/>
  <c r="E120"/>
  <c r="E118"/>
  <c r="E116"/>
  <c r="E114"/>
  <c r="E112"/>
  <c r="E110"/>
  <c r="E108"/>
  <c r="E106"/>
  <c r="E104"/>
  <c r="E102"/>
  <c r="E100"/>
  <c r="E97"/>
  <c r="E95"/>
  <c r="E93"/>
  <c r="E91"/>
  <c r="E89"/>
  <c r="E86"/>
  <c r="E84"/>
  <c r="E82"/>
  <c r="E80"/>
  <c r="E78"/>
  <c r="E75"/>
  <c r="E73"/>
  <c r="E71"/>
  <c r="E69"/>
  <c r="E67"/>
  <c r="E64"/>
  <c r="E62"/>
  <c r="E60"/>
  <c r="E58"/>
  <c r="E56"/>
  <c r="E53"/>
  <c r="E51"/>
  <c r="E49"/>
  <c r="E47"/>
  <c r="E45"/>
  <c r="E42"/>
  <c r="E131"/>
  <c r="E129"/>
  <c r="E127"/>
  <c r="E125"/>
  <c r="E123"/>
  <c r="E121"/>
  <c r="E119"/>
  <c r="E117"/>
  <c r="E115"/>
  <c r="E113"/>
  <c r="E111"/>
  <c r="E109"/>
  <c r="E107"/>
  <c r="E105"/>
  <c r="E103"/>
  <c r="E101"/>
  <c r="E99"/>
  <c r="E96"/>
  <c r="E94"/>
  <c r="E92"/>
  <c r="E90"/>
  <c r="E88"/>
  <c r="E85"/>
  <c r="E83"/>
  <c r="E81"/>
  <c r="E79"/>
  <c r="E77"/>
  <c r="E74"/>
  <c r="E72"/>
  <c r="E70"/>
  <c r="E68"/>
  <c r="E66"/>
  <c r="E63"/>
  <c r="E61"/>
  <c r="E59"/>
  <c r="E57"/>
  <c r="E55"/>
  <c r="E52"/>
  <c r="E50"/>
  <c r="E48"/>
  <c r="E46"/>
  <c r="E44"/>
  <c r="C31"/>
  <c r="C30"/>
  <c r="C29"/>
  <c r="C28"/>
  <c r="C27"/>
  <c r="C26"/>
  <c r="C25"/>
  <c r="C24"/>
  <c r="C23"/>
  <c r="C22"/>
  <c r="C149"/>
  <c r="C147"/>
  <c r="C144"/>
  <c r="C142"/>
  <c r="C140"/>
  <c r="C137"/>
  <c r="C134"/>
  <c r="C132"/>
  <c r="C120"/>
  <c r="C118"/>
  <c r="C114"/>
  <c r="C112"/>
  <c r="C98"/>
  <c r="E98" s="1"/>
  <c r="C87"/>
  <c r="E87" s="1"/>
  <c r="C76"/>
  <c r="E76" s="1"/>
  <c r="C65"/>
  <c r="E65" s="1"/>
  <c r="C54"/>
  <c r="E54" s="1"/>
  <c r="C43"/>
  <c r="E43" s="1"/>
  <c r="C32"/>
  <c r="C17"/>
  <c r="E40" l="1"/>
  <c r="C21"/>
  <c r="E39" l="1"/>
  <c r="C151"/>
  <c r="E38" l="1"/>
  <c r="E37" l="1"/>
  <c r="E36" l="1"/>
  <c r="E35" l="1"/>
  <c r="E34" l="1"/>
  <c r="E33" l="1"/>
  <c r="E32" l="1"/>
  <c r="E31" l="1"/>
  <c r="E30" l="1"/>
  <c r="E29" l="1"/>
  <c r="E28" l="1"/>
  <c r="E27" l="1"/>
  <c r="E26" l="1"/>
  <c r="E25" l="1"/>
  <c r="E24" l="1"/>
  <c r="E23" l="1"/>
  <c r="E22" l="1"/>
  <c r="E21" l="1"/>
  <c r="E20" l="1"/>
  <c r="E19" l="1"/>
  <c r="E18" l="1"/>
  <c r="E17" l="1"/>
  <c r="E16" l="1"/>
  <c r="E15" l="1"/>
  <c r="E14" l="1"/>
  <c r="E13" l="1"/>
  <c r="E12" l="1"/>
  <c r="E11" l="1"/>
  <c r="E10" l="1"/>
  <c r="E9" l="1"/>
  <c r="E8" l="1"/>
  <c r="E7" l="1"/>
  <c r="D5" l="1"/>
  <c r="E6"/>
  <c r="E5" l="1"/>
  <c r="D151"/>
  <c r="E151" s="1"/>
</calcChain>
</file>

<file path=xl/sharedStrings.xml><?xml version="1.0" encoding="utf-8"?>
<sst xmlns="http://schemas.openxmlformats.org/spreadsheetml/2006/main" count="604" uniqueCount="88">
  <si>
    <t>Загальний фонд</t>
  </si>
  <si>
    <t>Код</t>
  </si>
  <si>
    <t xml:space="preserve"> Найменування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</si>
  <si>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</si>
  <si>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</si>
  <si>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</si>
  <si>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</si>
  <si>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</si>
  <si>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</si>
  <si>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</si>
  <si>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</si>
  <si>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</si>
  <si>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</si>
  <si>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</si>
  <si>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</si>
  <si>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</si>
  <si>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</si>
  <si>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</si>
  <si>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</si>
  <si>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</si>
  <si>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</si>
  <si>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2282</t>
  </si>
  <si>
    <t>Окремі заходи по реалізації державних (регіональних) програм, не віднесені до заходів розвитку</t>
  </si>
  <si>
    <t>2730</t>
  </si>
  <si>
    <t>Інші виплати населенню</t>
  </si>
  <si>
    <t>2800</t>
  </si>
  <si>
    <t>Інші поточні видатки</t>
  </si>
  <si>
    <t>0180</t>
  </si>
  <si>
    <t>Інша діяльність у сфері державного управління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</si>
  <si>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</si>
  <si>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</si>
  <si>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</si>
  <si>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</si>
  <si>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</si>
  <si>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</si>
  <si>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</si>
  <si>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</si>
  <si>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</si>
  <si>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</si>
  <si>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3242</t>
  </si>
  <si>
    <t>Інші заходи у сфері соціального захисту і соціального забезпечення</t>
  </si>
  <si>
    <t>4020</t>
  </si>
  <si>
    <t>Фінансова підтримка фiлармонiй, художніх і музичних колективів, ансамблів, концертних та циркових організацій</t>
  </si>
  <si>
    <t>2610</t>
  </si>
  <si>
    <t>Субсидії та поточні трансферти підприємствам (установам, організаціям)</t>
  </si>
  <si>
    <t>4060</t>
  </si>
  <si>
    <t>Забезпечення діяльності палаців i будинків культури, клубів, центрів дозвілля та iнших клубних закладів</t>
  </si>
  <si>
    <t>2275</t>
  </si>
  <si>
    <t>Оплата інших енергоносіїв</t>
  </si>
  <si>
    <t>4082</t>
  </si>
  <si>
    <t>Інші заходи в галузі культури і мистецтва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</si>
  <si>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</si>
  <si>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</si>
  <si>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</si>
  <si>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</si>
  <si>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</si>
  <si>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</si>
  <si>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</si>
  <si>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</si>
  <si>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</si>
  <si>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</si>
  <si>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</si>
  <si>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</si>
  <si>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</si>
  <si>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</si>
  <si>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8410</t>
  </si>
  <si>
    <t>Фінансова підтримка засобів масової інформації</t>
  </si>
  <si>
    <t xml:space="preserve"> </t>
  </si>
  <si>
    <t xml:space="preserve">Усього </t>
  </si>
  <si>
    <t>АНАЛІЗ</t>
  </si>
  <si>
    <t>фінансування установ за 1 квартал 2018 року</t>
  </si>
  <si>
    <t>% виконання</t>
  </si>
  <si>
    <t>Начальник  відділу фінансів, економічного розвитку та торгівлі</t>
  </si>
  <si>
    <t>ДНЗ (дитячий садок) "Лісова казка"</t>
  </si>
  <si>
    <t>ДНЗ "Спадкоємець"</t>
  </si>
  <si>
    <t>ДНЗ (ясла-садок) "Даринка"</t>
  </si>
  <si>
    <t>ДНЗ №4 "Берізка"</t>
  </si>
  <si>
    <t>ДНЗ ясла-садок "Іскорка"</t>
  </si>
  <si>
    <t>ДНЗ-ЦРД "Джерельце"</t>
  </si>
  <si>
    <t>ДНЗ (ясла-садок) "Казка"</t>
  </si>
  <si>
    <r>
      <t xml:space="preserve">Субсидії та поточні трансферти підприємствам (установам, організаціям) </t>
    </r>
    <r>
      <rPr>
        <b/>
        <i/>
        <sz val="10"/>
        <color theme="1"/>
        <rFont val="Times New Roman"/>
        <family val="1"/>
        <charset val="204"/>
      </rPr>
      <t>КЗ "Боярська міська ДЮСШ"</t>
    </r>
  </si>
  <si>
    <r>
      <t xml:space="preserve">Субсидії та поточні трансферти підприємствам (установам, організаціям) </t>
    </r>
    <r>
      <rPr>
        <b/>
        <i/>
        <sz val="10"/>
        <color theme="1"/>
        <rFont val="Times New Roman"/>
        <family val="1"/>
        <charset val="204"/>
      </rPr>
      <t>КП "БГВУЖКГ"</t>
    </r>
  </si>
  <si>
    <r>
      <t xml:space="preserve">Субсидії та поточні трансферти підприємствам (установам, організаціям) </t>
    </r>
    <r>
      <rPr>
        <b/>
        <i/>
        <sz val="10"/>
        <color theme="1"/>
        <rFont val="Times New Roman"/>
        <family val="1"/>
        <charset val="204"/>
      </rPr>
      <t>КП "Боярка-Водоканал"</t>
    </r>
  </si>
  <si>
    <r>
      <t xml:space="preserve">Субсидії та поточні трансферти підприємствам (установам, організаціям) </t>
    </r>
    <r>
      <rPr>
        <b/>
        <i/>
        <sz val="10"/>
        <color theme="1"/>
        <rFont val="Times New Roman"/>
        <family val="1"/>
        <charset val="204"/>
      </rPr>
      <t xml:space="preserve">КП "БГВУЖКГ" </t>
    </r>
  </si>
  <si>
    <r>
      <t xml:space="preserve">Субсидії та поточні трансферти підприємствам (установам, організаціям) </t>
    </r>
    <r>
      <rPr>
        <b/>
        <i/>
        <sz val="10"/>
        <color theme="1"/>
        <rFont val="Times New Roman"/>
        <family val="1"/>
        <charset val="204"/>
      </rPr>
      <t>КП "Міська ритуальна служба"</t>
    </r>
  </si>
  <si>
    <t>Скоригований план на рік, грн.</t>
  </si>
  <si>
    <t>Касові видатки за  звітний період, грн.</t>
  </si>
  <si>
    <t>Н.І.Мусієнко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</si>
</sst>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sz val="10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quotePrefix="1" applyFont="1" applyBorder="1" applyAlignment="1">
      <alignment horizontal="center" vertical="center" wrapText="1"/>
    </xf>
    <xf numFmtId="0" fontId="4" fillId="0" borderId="1" xfId="0" quotePrefix="1" applyNumberFormat="1" applyFont="1" applyBorder="1" applyAlignment="1">
      <alignment horizontal="center" vertical="center" wrapText="1"/>
    </xf>
    <xf numFmtId="0" fontId="5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0" xfId="0" applyFont="1" applyFill="1"/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4" fontId="0" fillId="0" borderId="0" xfId="0" applyNumberFormat="1"/>
    <xf numFmtId="4" fontId="3" fillId="0" borderId="0" xfId="0" applyNumberFormat="1" applyFont="1" applyAlignment="1">
      <alignment vertical="top" wrapText="1"/>
    </xf>
    <xf numFmtId="4" fontId="5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vertical="center"/>
    </xf>
    <xf numFmtId="0" fontId="5" fillId="2" borderId="1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10" fontId="4" fillId="2" borderId="1" xfId="0" applyNumberFormat="1" applyFont="1" applyFill="1" applyBorder="1" applyAlignment="1">
      <alignment vertical="center"/>
    </xf>
    <xf numFmtId="0" fontId="5" fillId="2" borderId="0" xfId="0" applyFont="1" applyFill="1"/>
    <xf numFmtId="4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F154"/>
  <sheetViews>
    <sheetView showGridLines="0" topLeftCell="A10" zoomScaleNormal="100" workbookViewId="0">
      <selection activeCell="G17" sqref="G17"/>
    </sheetView>
  </sheetViews>
  <sheetFormatPr defaultRowHeight="12.75"/>
  <cols>
    <col min="1" max="1" width="6.7109375" style="13" customWidth="1"/>
    <col min="2" max="2" width="60.28515625" customWidth="1"/>
    <col min="3" max="3" width="17.85546875" style="20" customWidth="1"/>
    <col min="4" max="4" width="16.42578125" style="20" customWidth="1"/>
    <col min="5" max="5" width="11.28515625" style="20" customWidth="1"/>
    <col min="6" max="6" width="18.28515625" customWidth="1"/>
  </cols>
  <sheetData>
    <row r="1" spans="1:5" s="5" customFormat="1" ht="15.95" customHeight="1">
      <c r="A1" s="38" t="s">
        <v>69</v>
      </c>
      <c r="B1" s="38"/>
      <c r="C1" s="38"/>
      <c r="D1" s="38"/>
      <c r="E1" s="38"/>
    </row>
    <row r="2" spans="1:5" s="5" customFormat="1" ht="15.95" customHeight="1">
      <c r="A2" s="38" t="s">
        <v>70</v>
      </c>
      <c r="B2" s="38"/>
      <c r="C2" s="38"/>
      <c r="D2" s="38"/>
      <c r="E2" s="38"/>
    </row>
    <row r="3" spans="1:5" s="1" customFormat="1" ht="15" customHeight="1">
      <c r="A3" s="39" t="s">
        <v>0</v>
      </c>
      <c r="B3" s="39"/>
      <c r="C3" s="39"/>
      <c r="D3" s="39"/>
      <c r="E3" s="39"/>
    </row>
    <row r="4" spans="1:5" s="7" customFormat="1" ht="30" customHeight="1">
      <c r="A4" s="6" t="s">
        <v>1</v>
      </c>
      <c r="B4" s="6" t="s">
        <v>2</v>
      </c>
      <c r="C4" s="18" t="s">
        <v>85</v>
      </c>
      <c r="D4" s="18" t="s">
        <v>86</v>
      </c>
      <c r="E4" s="18" t="s">
        <v>71</v>
      </c>
    </row>
    <row r="5" spans="1:5" s="1" customFormat="1" ht="39.75" customHeight="1">
      <c r="A5" s="8" t="s">
        <v>3</v>
      </c>
      <c r="B5" s="3" t="s">
        <v>4</v>
      </c>
      <c r="C5" s="22">
        <f>C6+C7+C8+C9+C10+C11+C12+C13+C14+C15+C16</f>
        <v>15765800</v>
      </c>
      <c r="D5" s="22">
        <f>D6+D7+D8+D9+D10+D11+D12+D13+D14+D15+D16</f>
        <v>3521705.59</v>
      </c>
      <c r="E5" s="23">
        <f>D5/C5</f>
        <v>0.22337626952010045</v>
      </c>
    </row>
    <row r="6" spans="1:5" s="1" customFormat="1" ht="15" customHeight="1">
      <c r="A6" s="9" t="s">
        <v>5</v>
      </c>
      <c r="B6" s="4" t="s">
        <v>6</v>
      </c>
      <c r="C6" s="24">
        <v>10766200</v>
      </c>
      <c r="D6" s="29">
        <v>2492913.73</v>
      </c>
      <c r="E6" s="23">
        <f t="shared" ref="E6:E69" si="0">D6/C6</f>
        <v>0.23155001114599394</v>
      </c>
    </row>
    <row r="7" spans="1:5" s="1" customFormat="1" ht="15" customHeight="1">
      <c r="A7" s="9" t="s">
        <v>7</v>
      </c>
      <c r="B7" s="4" t="s">
        <v>8</v>
      </c>
      <c r="C7" s="24">
        <v>2368600</v>
      </c>
      <c r="D7" s="29">
        <v>564906.31000000006</v>
      </c>
      <c r="E7" s="23">
        <f t="shared" si="0"/>
        <v>0.23849797770835096</v>
      </c>
    </row>
    <row r="8" spans="1:5" s="1" customFormat="1" ht="15" customHeight="1">
      <c r="A8" s="9" t="s">
        <v>9</v>
      </c>
      <c r="B8" s="4" t="s">
        <v>10</v>
      </c>
      <c r="C8" s="24">
        <v>710000</v>
      </c>
      <c r="D8" s="29">
        <v>34622.400000000001</v>
      </c>
      <c r="E8" s="23">
        <f t="shared" si="0"/>
        <v>4.8763943661971836E-2</v>
      </c>
    </row>
    <row r="9" spans="1:5" s="1" customFormat="1" ht="15" customHeight="1">
      <c r="A9" s="9" t="s">
        <v>11</v>
      </c>
      <c r="B9" s="4" t="s">
        <v>12</v>
      </c>
      <c r="C9" s="24">
        <v>820000</v>
      </c>
      <c r="D9" s="29">
        <v>53128.82</v>
      </c>
      <c r="E9" s="23">
        <f t="shared" si="0"/>
        <v>6.4791243902439025E-2</v>
      </c>
    </row>
    <row r="10" spans="1:5" s="1" customFormat="1" ht="15" customHeight="1">
      <c r="A10" s="9" t="s">
        <v>13</v>
      </c>
      <c r="B10" s="4" t="s">
        <v>14</v>
      </c>
      <c r="C10" s="24">
        <v>50000</v>
      </c>
      <c r="D10" s="29">
        <v>0</v>
      </c>
      <c r="E10" s="23">
        <f t="shared" si="0"/>
        <v>0</v>
      </c>
    </row>
    <row r="11" spans="1:5" s="1" customFormat="1" ht="15" customHeight="1">
      <c r="A11" s="9" t="s">
        <v>15</v>
      </c>
      <c r="B11" s="4" t="s">
        <v>16</v>
      </c>
      <c r="C11" s="24">
        <v>20000</v>
      </c>
      <c r="D11" s="29">
        <v>1177.77</v>
      </c>
      <c r="E11" s="23">
        <f t="shared" si="0"/>
        <v>5.8888499999999996E-2</v>
      </c>
    </row>
    <row r="12" spans="1:5" s="1" customFormat="1" ht="15" customHeight="1">
      <c r="A12" s="9" t="s">
        <v>17</v>
      </c>
      <c r="B12" s="4" t="s">
        <v>18</v>
      </c>
      <c r="C12" s="24">
        <v>250000</v>
      </c>
      <c r="D12" s="29">
        <v>96055.58</v>
      </c>
      <c r="E12" s="23">
        <f t="shared" si="0"/>
        <v>0.38422232000000001</v>
      </c>
    </row>
    <row r="13" spans="1:5" s="1" customFormat="1" ht="15" customHeight="1">
      <c r="A13" s="9" t="s">
        <v>19</v>
      </c>
      <c r="B13" s="4" t="s">
        <v>20</v>
      </c>
      <c r="C13" s="24">
        <v>610000</v>
      </c>
      <c r="D13" s="29">
        <v>252723.98</v>
      </c>
      <c r="E13" s="23">
        <f t="shared" si="0"/>
        <v>0.41430160655737708</v>
      </c>
    </row>
    <row r="14" spans="1:5" s="1" customFormat="1" ht="25.5">
      <c r="A14" s="9" t="s">
        <v>21</v>
      </c>
      <c r="B14" s="4" t="s">
        <v>22</v>
      </c>
      <c r="C14" s="24">
        <v>30000</v>
      </c>
      <c r="D14" s="29">
        <v>9350</v>
      </c>
      <c r="E14" s="23">
        <f t="shared" si="0"/>
        <v>0.31166666666666665</v>
      </c>
    </row>
    <row r="15" spans="1:5" s="1" customFormat="1" ht="15" customHeight="1">
      <c r="A15" s="9" t="s">
        <v>23</v>
      </c>
      <c r="B15" s="4" t="s">
        <v>24</v>
      </c>
      <c r="C15" s="24">
        <v>10000</v>
      </c>
      <c r="D15" s="29">
        <v>0</v>
      </c>
      <c r="E15" s="23">
        <f t="shared" si="0"/>
        <v>0</v>
      </c>
    </row>
    <row r="16" spans="1:5" s="1" customFormat="1" ht="15" customHeight="1">
      <c r="A16" s="9" t="s">
        <v>25</v>
      </c>
      <c r="B16" s="4" t="s">
        <v>26</v>
      </c>
      <c r="C16" s="24">
        <v>131000</v>
      </c>
      <c r="D16" s="29">
        <v>16827</v>
      </c>
      <c r="E16" s="23">
        <f t="shared" si="0"/>
        <v>0.12845038167938932</v>
      </c>
    </row>
    <row r="17" spans="1:6" s="1" customFormat="1" ht="15" customHeight="1">
      <c r="A17" s="8" t="s">
        <v>27</v>
      </c>
      <c r="B17" s="3" t="s">
        <v>28</v>
      </c>
      <c r="C17" s="22">
        <f>C18+C19+C20</f>
        <v>2325700</v>
      </c>
      <c r="D17" s="22">
        <f>D18+D19+D20</f>
        <v>22770.92</v>
      </c>
      <c r="E17" s="23">
        <f t="shared" si="0"/>
        <v>9.7909962591907797E-3</v>
      </c>
    </row>
    <row r="18" spans="1:6" s="1" customFormat="1" ht="15" customHeight="1">
      <c r="A18" s="9" t="s">
        <v>9</v>
      </c>
      <c r="B18" s="4" t="s">
        <v>10</v>
      </c>
      <c r="C18" s="24">
        <v>1100000</v>
      </c>
      <c r="D18" s="29">
        <v>900</v>
      </c>
      <c r="E18" s="23">
        <f t="shared" si="0"/>
        <v>8.1818181818181816E-4</v>
      </c>
    </row>
    <row r="19" spans="1:6" s="1" customFormat="1" ht="15" customHeight="1">
      <c r="A19" s="9" t="s">
        <v>11</v>
      </c>
      <c r="B19" s="4" t="s">
        <v>12</v>
      </c>
      <c r="C19" s="24">
        <v>875700</v>
      </c>
      <c r="D19" s="29">
        <v>21870.92</v>
      </c>
      <c r="E19" s="23">
        <f t="shared" si="0"/>
        <v>2.4975356857371244E-2</v>
      </c>
    </row>
    <row r="20" spans="1:6" s="1" customFormat="1" ht="25.5">
      <c r="A20" s="9" t="s">
        <v>21</v>
      </c>
      <c r="B20" s="4" t="s">
        <v>22</v>
      </c>
      <c r="C20" s="24">
        <v>350000</v>
      </c>
      <c r="D20" s="29">
        <v>0</v>
      </c>
      <c r="E20" s="23">
        <f t="shared" si="0"/>
        <v>0</v>
      </c>
    </row>
    <row r="21" spans="1:6" s="17" customFormat="1" ht="15" customHeight="1">
      <c r="A21" s="32" t="s">
        <v>29</v>
      </c>
      <c r="B21" s="33" t="s">
        <v>30</v>
      </c>
      <c r="C21" s="30">
        <f>C22+C23+C24+C25+C26+C27+C28+C29+C30+C31</f>
        <v>36112440</v>
      </c>
      <c r="D21" s="30">
        <f>D22+D23+D24+D25+D26+D27+D28+D29+D30+D31</f>
        <v>9810721.5999999996</v>
      </c>
      <c r="E21" s="34">
        <f t="shared" si="0"/>
        <v>0.27167152371869635</v>
      </c>
      <c r="F21" s="35"/>
    </row>
    <row r="22" spans="1:6" s="17" customFormat="1" ht="15" customHeight="1">
      <c r="A22" s="15" t="s">
        <v>5</v>
      </c>
      <c r="B22" s="16" t="s">
        <v>6</v>
      </c>
      <c r="C22" s="28">
        <f t="shared" ref="C22:D31" si="1">C33+C44+C55+C66+C77+C88+C99</f>
        <v>21944000</v>
      </c>
      <c r="D22" s="28">
        <f t="shared" si="1"/>
        <v>6089454.7399999993</v>
      </c>
      <c r="E22" s="34">
        <f t="shared" si="0"/>
        <v>0.27749976029894274</v>
      </c>
    </row>
    <row r="23" spans="1:6" s="17" customFormat="1" ht="15" customHeight="1">
      <c r="A23" s="15" t="s">
        <v>7</v>
      </c>
      <c r="B23" s="16" t="s">
        <v>8</v>
      </c>
      <c r="C23" s="28">
        <f t="shared" si="1"/>
        <v>4849440</v>
      </c>
      <c r="D23" s="28">
        <f t="shared" si="1"/>
        <v>1358946.24</v>
      </c>
      <c r="E23" s="34">
        <f t="shared" si="0"/>
        <v>0.28022745719093339</v>
      </c>
    </row>
    <row r="24" spans="1:6" s="17" customFormat="1" ht="15" customHeight="1">
      <c r="A24" s="15" t="s">
        <v>9</v>
      </c>
      <c r="B24" s="16" t="s">
        <v>10</v>
      </c>
      <c r="C24" s="28">
        <f t="shared" si="1"/>
        <v>590000</v>
      </c>
      <c r="D24" s="28">
        <f t="shared" si="1"/>
        <v>28790.04</v>
      </c>
      <c r="E24" s="34">
        <f t="shared" si="0"/>
        <v>4.8796677966101695E-2</v>
      </c>
    </row>
    <row r="25" spans="1:6" s="17" customFormat="1" ht="15" customHeight="1">
      <c r="A25" s="15" t="s">
        <v>31</v>
      </c>
      <c r="B25" s="16" t="s">
        <v>32</v>
      </c>
      <c r="C25" s="28">
        <f t="shared" si="1"/>
        <v>44000</v>
      </c>
      <c r="D25" s="28">
        <f t="shared" si="1"/>
        <v>4999.8999999999996</v>
      </c>
      <c r="E25" s="34">
        <f t="shared" si="0"/>
        <v>0.11363409090909091</v>
      </c>
    </row>
    <row r="26" spans="1:6" s="17" customFormat="1" ht="15" customHeight="1">
      <c r="A26" s="15" t="s">
        <v>33</v>
      </c>
      <c r="B26" s="16" t="s">
        <v>34</v>
      </c>
      <c r="C26" s="28">
        <f t="shared" si="1"/>
        <v>3374000</v>
      </c>
      <c r="D26" s="28">
        <f t="shared" si="1"/>
        <v>888167.75000000012</v>
      </c>
      <c r="E26" s="34">
        <f t="shared" si="0"/>
        <v>0.26323881149970363</v>
      </c>
    </row>
    <row r="27" spans="1:6" s="17" customFormat="1" ht="15" customHeight="1">
      <c r="A27" s="15" t="s">
        <v>11</v>
      </c>
      <c r="B27" s="16" t="s">
        <v>12</v>
      </c>
      <c r="C27" s="28">
        <f t="shared" si="1"/>
        <v>1005040</v>
      </c>
      <c r="D27" s="28">
        <f t="shared" si="1"/>
        <v>201194.16999999998</v>
      </c>
      <c r="E27" s="34">
        <f t="shared" si="0"/>
        <v>0.20018523640850114</v>
      </c>
    </row>
    <row r="28" spans="1:6" s="17" customFormat="1" ht="15" customHeight="1">
      <c r="A28" s="15" t="s">
        <v>13</v>
      </c>
      <c r="B28" s="16" t="s">
        <v>14</v>
      </c>
      <c r="C28" s="28">
        <f t="shared" si="1"/>
        <v>25000</v>
      </c>
      <c r="D28" s="28">
        <f t="shared" si="1"/>
        <v>648</v>
      </c>
      <c r="E28" s="34">
        <f t="shared" si="0"/>
        <v>2.5919999999999999E-2</v>
      </c>
    </row>
    <row r="29" spans="1:6" s="17" customFormat="1" ht="15" customHeight="1">
      <c r="A29" s="15" t="s">
        <v>15</v>
      </c>
      <c r="B29" s="16" t="s">
        <v>16</v>
      </c>
      <c r="C29" s="28">
        <f t="shared" si="1"/>
        <v>293160</v>
      </c>
      <c r="D29" s="28">
        <f t="shared" si="1"/>
        <v>51446.65</v>
      </c>
      <c r="E29" s="34">
        <f t="shared" si="0"/>
        <v>0.17549000545777049</v>
      </c>
    </row>
    <row r="30" spans="1:6" s="17" customFormat="1" ht="15" customHeight="1">
      <c r="A30" s="15" t="s">
        <v>17</v>
      </c>
      <c r="B30" s="16" t="s">
        <v>18</v>
      </c>
      <c r="C30" s="28">
        <f t="shared" si="1"/>
        <v>857300</v>
      </c>
      <c r="D30" s="28">
        <f t="shared" si="1"/>
        <v>182220.2</v>
      </c>
      <c r="E30" s="34">
        <f t="shared" si="0"/>
        <v>0.21255126560130644</v>
      </c>
    </row>
    <row r="31" spans="1:6" s="17" customFormat="1" ht="15" customHeight="1">
      <c r="A31" s="15" t="s">
        <v>19</v>
      </c>
      <c r="B31" s="16" t="s">
        <v>20</v>
      </c>
      <c r="C31" s="28">
        <f t="shared" si="1"/>
        <v>3130500</v>
      </c>
      <c r="D31" s="28">
        <f t="shared" si="1"/>
        <v>1004853.91</v>
      </c>
      <c r="E31" s="34">
        <f t="shared" si="0"/>
        <v>0.32098831177128256</v>
      </c>
    </row>
    <row r="32" spans="1:6" s="17" customFormat="1" ht="15" customHeight="1">
      <c r="A32" s="32" t="s">
        <v>29</v>
      </c>
      <c r="B32" s="33" t="s">
        <v>73</v>
      </c>
      <c r="C32" s="36">
        <f>C33+C34+C35+C36+C37+C38+C39+C40+C41+C42</f>
        <v>2027200</v>
      </c>
      <c r="D32" s="36">
        <f>D33+D34+D35+D36+D37+D38+D39+D40+D41+D42</f>
        <v>586064.8600000001</v>
      </c>
      <c r="E32" s="34">
        <f t="shared" si="0"/>
        <v>0.2891006610102605</v>
      </c>
    </row>
    <row r="33" spans="1:5" s="1" customFormat="1" ht="15" customHeight="1">
      <c r="A33" s="9" t="s">
        <v>5</v>
      </c>
      <c r="B33" s="4" t="s">
        <v>6</v>
      </c>
      <c r="C33" s="27">
        <v>1194700</v>
      </c>
      <c r="D33" s="25">
        <v>341003.52000000002</v>
      </c>
      <c r="E33" s="23">
        <f t="shared" si="0"/>
        <v>0.28543025027203484</v>
      </c>
    </row>
    <row r="34" spans="1:5" s="1" customFormat="1" ht="15" customHeight="1">
      <c r="A34" s="9" t="s">
        <v>7</v>
      </c>
      <c r="B34" s="4" t="s">
        <v>8</v>
      </c>
      <c r="C34" s="27">
        <v>262800</v>
      </c>
      <c r="D34" s="25">
        <v>74950.48</v>
      </c>
      <c r="E34" s="23">
        <f t="shared" si="0"/>
        <v>0.28519969558599695</v>
      </c>
    </row>
    <row r="35" spans="1:5" s="1" customFormat="1" ht="15" customHeight="1">
      <c r="A35" s="9" t="s">
        <v>9</v>
      </c>
      <c r="B35" s="4" t="s">
        <v>10</v>
      </c>
      <c r="C35" s="27">
        <v>35000</v>
      </c>
      <c r="D35" s="25">
        <v>1650</v>
      </c>
      <c r="E35" s="23">
        <f t="shared" si="0"/>
        <v>4.7142857142857146E-2</v>
      </c>
    </row>
    <row r="36" spans="1:5" s="1" customFormat="1" ht="15" customHeight="1">
      <c r="A36" s="9" t="s">
        <v>31</v>
      </c>
      <c r="B36" s="4" t="s">
        <v>32</v>
      </c>
      <c r="C36" s="27">
        <v>5000</v>
      </c>
      <c r="D36" s="25">
        <v>0</v>
      </c>
      <c r="E36" s="23">
        <f t="shared" si="0"/>
        <v>0</v>
      </c>
    </row>
    <row r="37" spans="1:5" s="1" customFormat="1" ht="15" customHeight="1">
      <c r="A37" s="9" t="s">
        <v>33</v>
      </c>
      <c r="B37" s="4" t="s">
        <v>34</v>
      </c>
      <c r="C37" s="27">
        <v>184000</v>
      </c>
      <c r="D37" s="25">
        <v>54989.78</v>
      </c>
      <c r="E37" s="23">
        <f t="shared" si="0"/>
        <v>0.2988575</v>
      </c>
    </row>
    <row r="38" spans="1:5" s="1" customFormat="1" ht="15" customHeight="1">
      <c r="A38" s="9" t="s">
        <v>11</v>
      </c>
      <c r="B38" s="4" t="s">
        <v>12</v>
      </c>
      <c r="C38" s="27">
        <v>100000</v>
      </c>
      <c r="D38" s="25">
        <v>27172.880000000001</v>
      </c>
      <c r="E38" s="23">
        <f t="shared" si="0"/>
        <v>0.27172879999999999</v>
      </c>
    </row>
    <row r="39" spans="1:5" s="1" customFormat="1" ht="15" customHeight="1">
      <c r="A39" s="9" t="s">
        <v>13</v>
      </c>
      <c r="B39" s="4" t="s">
        <v>14</v>
      </c>
      <c r="C39" s="27">
        <v>3000</v>
      </c>
      <c r="D39" s="25">
        <v>0</v>
      </c>
      <c r="E39" s="23">
        <f t="shared" si="0"/>
        <v>0</v>
      </c>
    </row>
    <row r="40" spans="1:5" s="1" customFormat="1" ht="15" customHeight="1">
      <c r="A40" s="9" t="s">
        <v>15</v>
      </c>
      <c r="B40" s="4" t="s">
        <v>16</v>
      </c>
      <c r="C40" s="27">
        <v>6600</v>
      </c>
      <c r="D40" s="25">
        <v>989.03</v>
      </c>
      <c r="E40" s="23">
        <f t="shared" si="0"/>
        <v>0.14985303030303029</v>
      </c>
    </row>
    <row r="41" spans="1:5" s="1" customFormat="1" ht="15" customHeight="1">
      <c r="A41" s="9" t="s">
        <v>17</v>
      </c>
      <c r="B41" s="4" t="s">
        <v>18</v>
      </c>
      <c r="C41" s="27">
        <v>36200</v>
      </c>
      <c r="D41" s="25">
        <v>8615.6299999999992</v>
      </c>
      <c r="E41" s="23">
        <f t="shared" si="0"/>
        <v>0.23800082872928174</v>
      </c>
    </row>
    <row r="42" spans="1:5" s="1" customFormat="1" ht="15" customHeight="1">
      <c r="A42" s="9" t="s">
        <v>19</v>
      </c>
      <c r="B42" s="4" t="s">
        <v>20</v>
      </c>
      <c r="C42" s="27">
        <v>199900</v>
      </c>
      <c r="D42" s="25">
        <v>76693.539999999994</v>
      </c>
      <c r="E42" s="23">
        <f t="shared" si="0"/>
        <v>0.38365952976488243</v>
      </c>
    </row>
    <row r="43" spans="1:5" s="1" customFormat="1" ht="15" customHeight="1">
      <c r="A43" s="10" t="s">
        <v>29</v>
      </c>
      <c r="B43" s="3" t="s">
        <v>74</v>
      </c>
      <c r="C43" s="26">
        <f>C44+C45+C46+C47+C48+C49+C50+C51+C52+C53</f>
        <v>8256900</v>
      </c>
      <c r="D43" s="26">
        <f>D44+D45+D46+D47+D48+D49+D50+D51+D52+D53</f>
        <v>2030631.8699999999</v>
      </c>
      <c r="E43" s="23">
        <f t="shared" si="0"/>
        <v>0.24593150819314755</v>
      </c>
    </row>
    <row r="44" spans="1:5" s="1" customFormat="1" ht="15" customHeight="1">
      <c r="A44" s="9" t="s">
        <v>5</v>
      </c>
      <c r="B44" s="4" t="s">
        <v>6</v>
      </c>
      <c r="C44" s="27">
        <v>5033800</v>
      </c>
      <c r="D44" s="25">
        <v>1273087.18</v>
      </c>
      <c r="E44" s="23">
        <f t="shared" si="0"/>
        <v>0.25290777941118042</v>
      </c>
    </row>
    <row r="45" spans="1:5" s="1" customFormat="1" ht="15" customHeight="1">
      <c r="A45" s="9" t="s">
        <v>7</v>
      </c>
      <c r="B45" s="4" t="s">
        <v>8</v>
      </c>
      <c r="C45" s="27">
        <v>1129400</v>
      </c>
      <c r="D45" s="25">
        <v>289942.57</v>
      </c>
      <c r="E45" s="23">
        <f t="shared" si="0"/>
        <v>0.25672265804852135</v>
      </c>
    </row>
    <row r="46" spans="1:5" s="1" customFormat="1" ht="15" customHeight="1">
      <c r="A46" s="9" t="s">
        <v>9</v>
      </c>
      <c r="B46" s="4" t="s">
        <v>10</v>
      </c>
      <c r="C46" s="27">
        <v>138500</v>
      </c>
      <c r="D46" s="25">
        <v>1280</v>
      </c>
      <c r="E46" s="23">
        <f t="shared" si="0"/>
        <v>9.2418772563176901E-3</v>
      </c>
    </row>
    <row r="47" spans="1:5" s="1" customFormat="1" ht="15" customHeight="1">
      <c r="A47" s="9" t="s">
        <v>31</v>
      </c>
      <c r="B47" s="4" t="s">
        <v>32</v>
      </c>
      <c r="C47" s="27">
        <v>10000</v>
      </c>
      <c r="D47" s="25">
        <v>0</v>
      </c>
      <c r="E47" s="23">
        <f t="shared" si="0"/>
        <v>0</v>
      </c>
    </row>
    <row r="48" spans="1:5" s="1" customFormat="1" ht="15" customHeight="1">
      <c r="A48" s="9" t="s">
        <v>33</v>
      </c>
      <c r="B48" s="4" t="s">
        <v>34</v>
      </c>
      <c r="C48" s="27">
        <v>750000</v>
      </c>
      <c r="D48" s="25">
        <v>224557.38</v>
      </c>
      <c r="E48" s="23">
        <f t="shared" si="0"/>
        <v>0.29940983999999998</v>
      </c>
    </row>
    <row r="49" spans="1:5" s="1" customFormat="1" ht="15" customHeight="1">
      <c r="A49" s="9" t="s">
        <v>11</v>
      </c>
      <c r="B49" s="4" t="s">
        <v>12</v>
      </c>
      <c r="C49" s="27">
        <v>120000</v>
      </c>
      <c r="D49" s="25">
        <v>16532.73</v>
      </c>
      <c r="E49" s="23">
        <f t="shared" si="0"/>
        <v>0.13777275</v>
      </c>
    </row>
    <row r="50" spans="1:5" s="1" customFormat="1" ht="15" customHeight="1">
      <c r="A50" s="9" t="s">
        <v>13</v>
      </c>
      <c r="B50" s="4" t="s">
        <v>14</v>
      </c>
      <c r="C50" s="27">
        <v>5000</v>
      </c>
      <c r="D50" s="25">
        <v>0</v>
      </c>
      <c r="E50" s="23">
        <f t="shared" si="0"/>
        <v>0</v>
      </c>
    </row>
    <row r="51" spans="1:5" s="1" customFormat="1" ht="15" customHeight="1">
      <c r="A51" s="9" t="s">
        <v>15</v>
      </c>
      <c r="B51" s="4" t="s">
        <v>16</v>
      </c>
      <c r="C51" s="27">
        <v>80000</v>
      </c>
      <c r="D51" s="25">
        <v>17693.509999999998</v>
      </c>
      <c r="E51" s="23">
        <f t="shared" si="0"/>
        <v>0.22116887499999999</v>
      </c>
    </row>
    <row r="52" spans="1:5" s="1" customFormat="1" ht="15" customHeight="1">
      <c r="A52" s="9" t="s">
        <v>17</v>
      </c>
      <c r="B52" s="4" t="s">
        <v>18</v>
      </c>
      <c r="C52" s="27">
        <v>240200</v>
      </c>
      <c r="D52" s="25">
        <v>48436.67</v>
      </c>
      <c r="E52" s="23">
        <f t="shared" si="0"/>
        <v>0.20165141548709409</v>
      </c>
    </row>
    <row r="53" spans="1:5" s="1" customFormat="1" ht="15" customHeight="1">
      <c r="A53" s="9" t="s">
        <v>19</v>
      </c>
      <c r="B53" s="4" t="s">
        <v>20</v>
      </c>
      <c r="C53" s="27">
        <v>750000</v>
      </c>
      <c r="D53" s="25">
        <v>159101.82999999999</v>
      </c>
      <c r="E53" s="23">
        <f t="shared" si="0"/>
        <v>0.21213577333333331</v>
      </c>
    </row>
    <row r="54" spans="1:5" s="1" customFormat="1" ht="15" customHeight="1">
      <c r="A54" s="10" t="s">
        <v>29</v>
      </c>
      <c r="B54" s="3" t="s">
        <v>75</v>
      </c>
      <c r="C54" s="26">
        <f>C55+C56+C57+C58+C59+C60+C61+C62+C63+C64</f>
        <v>4966500</v>
      </c>
      <c r="D54" s="26">
        <f>D55+D56+D57+D58+D59+D60+D61+D62+D63+D64</f>
        <v>1446197.6799999997</v>
      </c>
      <c r="E54" s="23">
        <f t="shared" si="0"/>
        <v>0.29119051243330307</v>
      </c>
    </row>
    <row r="55" spans="1:5" s="1" customFormat="1" ht="15" customHeight="1">
      <c r="A55" s="9" t="s">
        <v>5</v>
      </c>
      <c r="B55" s="4" t="s">
        <v>6</v>
      </c>
      <c r="C55" s="27">
        <v>3245600</v>
      </c>
      <c r="D55" s="25">
        <v>950247.91</v>
      </c>
      <c r="E55" s="23">
        <f t="shared" si="0"/>
        <v>0.292780351860981</v>
      </c>
    </row>
    <row r="56" spans="1:5" s="1" customFormat="1" ht="15" customHeight="1">
      <c r="A56" s="9" t="s">
        <v>7</v>
      </c>
      <c r="B56" s="4" t="s">
        <v>8</v>
      </c>
      <c r="C56" s="27">
        <v>714000</v>
      </c>
      <c r="D56" s="25">
        <v>209960.57</v>
      </c>
      <c r="E56" s="23">
        <f t="shared" si="0"/>
        <v>0.29406242296918766</v>
      </c>
    </row>
    <row r="57" spans="1:5" s="1" customFormat="1" ht="15" customHeight="1">
      <c r="A57" s="9" t="s">
        <v>9</v>
      </c>
      <c r="B57" s="4" t="s">
        <v>10</v>
      </c>
      <c r="C57" s="27">
        <v>71000</v>
      </c>
      <c r="D57" s="25">
        <v>10000</v>
      </c>
      <c r="E57" s="23">
        <f t="shared" si="0"/>
        <v>0.14084507042253522</v>
      </c>
    </row>
    <row r="58" spans="1:5" s="1" customFormat="1" ht="15" customHeight="1">
      <c r="A58" s="9" t="s">
        <v>31</v>
      </c>
      <c r="B58" s="4" t="s">
        <v>32</v>
      </c>
      <c r="C58" s="27">
        <v>7000</v>
      </c>
      <c r="D58" s="25">
        <v>0</v>
      </c>
      <c r="E58" s="23">
        <f t="shared" si="0"/>
        <v>0</v>
      </c>
    </row>
    <row r="59" spans="1:5" s="1" customFormat="1" ht="15" customHeight="1">
      <c r="A59" s="9" t="s">
        <v>33</v>
      </c>
      <c r="B59" s="4" t="s">
        <v>34</v>
      </c>
      <c r="C59" s="27">
        <v>500000</v>
      </c>
      <c r="D59" s="25">
        <v>149379.13</v>
      </c>
      <c r="E59" s="23">
        <f t="shared" si="0"/>
        <v>0.29875826</v>
      </c>
    </row>
    <row r="60" spans="1:5" s="1" customFormat="1" ht="15" customHeight="1">
      <c r="A60" s="9" t="s">
        <v>11</v>
      </c>
      <c r="B60" s="4" t="s">
        <v>12</v>
      </c>
      <c r="C60" s="27">
        <v>120000</v>
      </c>
      <c r="D60" s="25">
        <v>35864.44</v>
      </c>
      <c r="E60" s="23">
        <f t="shared" si="0"/>
        <v>0.29887033333333335</v>
      </c>
    </row>
    <row r="61" spans="1:5" s="1" customFormat="1" ht="15" customHeight="1">
      <c r="A61" s="9" t="s">
        <v>13</v>
      </c>
      <c r="B61" s="4" t="s">
        <v>14</v>
      </c>
      <c r="C61" s="27">
        <v>2000</v>
      </c>
      <c r="D61" s="25">
        <v>0</v>
      </c>
      <c r="E61" s="23">
        <f t="shared" si="0"/>
        <v>0</v>
      </c>
    </row>
    <row r="62" spans="1:5" s="1" customFormat="1" ht="15" customHeight="1">
      <c r="A62" s="9" t="s">
        <v>15</v>
      </c>
      <c r="B62" s="4" t="s">
        <v>16</v>
      </c>
      <c r="C62" s="27">
        <v>42000</v>
      </c>
      <c r="D62" s="25">
        <v>6940.52</v>
      </c>
      <c r="E62" s="23">
        <f t="shared" si="0"/>
        <v>0.1652504761904762</v>
      </c>
    </row>
    <row r="63" spans="1:5" s="1" customFormat="1" ht="15" customHeight="1">
      <c r="A63" s="9" t="s">
        <v>17</v>
      </c>
      <c r="B63" s="4" t="s">
        <v>18</v>
      </c>
      <c r="C63" s="27">
        <v>65000</v>
      </c>
      <c r="D63" s="25">
        <v>12973.4</v>
      </c>
      <c r="E63" s="23">
        <f t="shared" si="0"/>
        <v>0.19959076923076924</v>
      </c>
    </row>
    <row r="64" spans="1:5" s="1" customFormat="1" ht="15" customHeight="1">
      <c r="A64" s="9" t="s">
        <v>19</v>
      </c>
      <c r="B64" s="4" t="s">
        <v>20</v>
      </c>
      <c r="C64" s="27">
        <v>199900</v>
      </c>
      <c r="D64" s="25">
        <v>70831.710000000006</v>
      </c>
      <c r="E64" s="23">
        <f t="shared" si="0"/>
        <v>0.35433571785892948</v>
      </c>
    </row>
    <row r="65" spans="1:5" s="1" customFormat="1" ht="15" customHeight="1">
      <c r="A65" s="10" t="s">
        <v>29</v>
      </c>
      <c r="B65" s="3" t="s">
        <v>76</v>
      </c>
      <c r="C65" s="26">
        <f>C66+C67+C68+C69+C70+C71+C72+C73+C74+C75</f>
        <v>3685200</v>
      </c>
      <c r="D65" s="26">
        <f>D66+D67+D68+D69+D70+D71+D72+D73+D74+D75</f>
        <v>999431.21</v>
      </c>
      <c r="E65" s="23">
        <f t="shared" si="0"/>
        <v>0.27120134863779444</v>
      </c>
    </row>
    <row r="66" spans="1:5" s="1" customFormat="1" ht="15" customHeight="1">
      <c r="A66" s="9" t="s">
        <v>5</v>
      </c>
      <c r="B66" s="4" t="s">
        <v>6</v>
      </c>
      <c r="C66" s="27">
        <v>2191200</v>
      </c>
      <c r="D66" s="25">
        <v>570128.88</v>
      </c>
      <c r="E66" s="23">
        <f t="shared" si="0"/>
        <v>0.26019025191675793</v>
      </c>
    </row>
    <row r="67" spans="1:5" s="1" customFormat="1" ht="15" customHeight="1">
      <c r="A67" s="9" t="s">
        <v>7</v>
      </c>
      <c r="B67" s="4" t="s">
        <v>8</v>
      </c>
      <c r="C67" s="27">
        <v>482040</v>
      </c>
      <c r="D67" s="25">
        <v>129784.91</v>
      </c>
      <c r="E67" s="23">
        <f t="shared" si="0"/>
        <v>0.26924095510745999</v>
      </c>
    </row>
    <row r="68" spans="1:5" s="1" customFormat="1" ht="15" customHeight="1">
      <c r="A68" s="9" t="s">
        <v>9</v>
      </c>
      <c r="B68" s="4" t="s">
        <v>10</v>
      </c>
      <c r="C68" s="27">
        <v>61500</v>
      </c>
      <c r="D68" s="25">
        <v>4175.04</v>
      </c>
      <c r="E68" s="23">
        <f t="shared" si="0"/>
        <v>6.7886829268292675E-2</v>
      </c>
    </row>
    <row r="69" spans="1:5" s="1" customFormat="1" ht="15" customHeight="1">
      <c r="A69" s="9" t="s">
        <v>31</v>
      </c>
      <c r="B69" s="4" t="s">
        <v>32</v>
      </c>
      <c r="C69" s="27">
        <v>5000</v>
      </c>
      <c r="D69" s="25">
        <v>0</v>
      </c>
      <c r="E69" s="23">
        <f t="shared" si="0"/>
        <v>0</v>
      </c>
    </row>
    <row r="70" spans="1:5" s="1" customFormat="1" ht="15" customHeight="1">
      <c r="A70" s="9" t="s">
        <v>33</v>
      </c>
      <c r="B70" s="4" t="s">
        <v>34</v>
      </c>
      <c r="C70" s="27">
        <v>350000</v>
      </c>
      <c r="D70" s="25">
        <v>69297.33</v>
      </c>
      <c r="E70" s="23">
        <f t="shared" ref="E70:E133" si="2">D70/C70</f>
        <v>0.19799237142857143</v>
      </c>
    </row>
    <row r="71" spans="1:5" s="1" customFormat="1" ht="15" customHeight="1">
      <c r="A71" s="9" t="s">
        <v>11</v>
      </c>
      <c r="B71" s="4" t="s">
        <v>12</v>
      </c>
      <c r="C71" s="27">
        <v>130000</v>
      </c>
      <c r="D71" s="25">
        <v>39980.32</v>
      </c>
      <c r="E71" s="23">
        <f t="shared" si="2"/>
        <v>0.3075409230769231</v>
      </c>
    </row>
    <row r="72" spans="1:5" s="1" customFormat="1" ht="15" customHeight="1">
      <c r="A72" s="9" t="s">
        <v>13</v>
      </c>
      <c r="B72" s="4" t="s">
        <v>14</v>
      </c>
      <c r="C72" s="27">
        <v>3000</v>
      </c>
      <c r="D72" s="25">
        <v>408</v>
      </c>
      <c r="E72" s="23">
        <f t="shared" si="2"/>
        <v>0.13600000000000001</v>
      </c>
    </row>
    <row r="73" spans="1:5" s="1" customFormat="1" ht="15" customHeight="1">
      <c r="A73" s="9" t="s">
        <v>15</v>
      </c>
      <c r="B73" s="4" t="s">
        <v>16</v>
      </c>
      <c r="C73" s="27">
        <v>41760</v>
      </c>
      <c r="D73" s="25">
        <v>2425.2600000000002</v>
      </c>
      <c r="E73" s="23">
        <f t="shared" si="2"/>
        <v>5.8076149425287361E-2</v>
      </c>
    </row>
    <row r="74" spans="1:5" s="1" customFormat="1" ht="15" customHeight="1">
      <c r="A74" s="9" t="s">
        <v>17</v>
      </c>
      <c r="B74" s="4" t="s">
        <v>18</v>
      </c>
      <c r="C74" s="27">
        <v>60000</v>
      </c>
      <c r="D74" s="25">
        <v>15000</v>
      </c>
      <c r="E74" s="23">
        <f t="shared" si="2"/>
        <v>0.25</v>
      </c>
    </row>
    <row r="75" spans="1:5" s="1" customFormat="1" ht="15" customHeight="1">
      <c r="A75" s="9" t="s">
        <v>19</v>
      </c>
      <c r="B75" s="4" t="s">
        <v>20</v>
      </c>
      <c r="C75" s="27">
        <v>360700</v>
      </c>
      <c r="D75" s="25">
        <v>168231.47</v>
      </c>
      <c r="E75" s="23">
        <f t="shared" si="2"/>
        <v>0.46640274466315496</v>
      </c>
    </row>
    <row r="76" spans="1:5" s="1" customFormat="1" ht="15" customHeight="1">
      <c r="A76" s="10" t="s">
        <v>29</v>
      </c>
      <c r="B76" s="3" t="s">
        <v>77</v>
      </c>
      <c r="C76" s="26">
        <f>C77+C78+C79+C80+C81+C82+C83+C84+C85+C86</f>
        <v>5843400</v>
      </c>
      <c r="D76" s="26">
        <f>D77+D78+D79+D80+D81+D82+D83+D84+D85+D86</f>
        <v>1752966.0099999998</v>
      </c>
      <c r="E76" s="23">
        <f t="shared" si="2"/>
        <v>0.29999076051613782</v>
      </c>
    </row>
    <row r="77" spans="1:5" s="1" customFormat="1" ht="15" customHeight="1">
      <c r="A77" s="9" t="s">
        <v>5</v>
      </c>
      <c r="B77" s="4" t="s">
        <v>6</v>
      </c>
      <c r="C77" s="27">
        <v>3663700</v>
      </c>
      <c r="D77" s="25">
        <v>1123180.1000000001</v>
      </c>
      <c r="E77" s="23">
        <f t="shared" si="2"/>
        <v>0.306569888364222</v>
      </c>
    </row>
    <row r="78" spans="1:5" s="1" customFormat="1" ht="15" customHeight="1">
      <c r="A78" s="9" t="s">
        <v>7</v>
      </c>
      <c r="B78" s="4" t="s">
        <v>8</v>
      </c>
      <c r="C78" s="27">
        <v>805900</v>
      </c>
      <c r="D78" s="25">
        <v>247123.17</v>
      </c>
      <c r="E78" s="23">
        <f t="shared" si="2"/>
        <v>0.30664247425238866</v>
      </c>
    </row>
    <row r="79" spans="1:5" s="1" customFormat="1" ht="15" customHeight="1">
      <c r="A79" s="9" t="s">
        <v>9</v>
      </c>
      <c r="B79" s="4" t="s">
        <v>10</v>
      </c>
      <c r="C79" s="27">
        <v>97000</v>
      </c>
      <c r="D79" s="25">
        <v>5895</v>
      </c>
      <c r="E79" s="23">
        <f t="shared" si="2"/>
        <v>6.0773195876288662E-2</v>
      </c>
    </row>
    <row r="80" spans="1:5" s="1" customFormat="1" ht="15" customHeight="1">
      <c r="A80" s="9" t="s">
        <v>31</v>
      </c>
      <c r="B80" s="4" t="s">
        <v>32</v>
      </c>
      <c r="C80" s="27">
        <v>5000</v>
      </c>
      <c r="D80" s="25">
        <v>4999.8999999999996</v>
      </c>
      <c r="E80" s="23">
        <f t="shared" si="2"/>
        <v>0.99997999999999998</v>
      </c>
    </row>
    <row r="81" spans="1:5" s="1" customFormat="1" ht="15" customHeight="1">
      <c r="A81" s="9" t="s">
        <v>33</v>
      </c>
      <c r="B81" s="4" t="s">
        <v>34</v>
      </c>
      <c r="C81" s="27">
        <v>540000</v>
      </c>
      <c r="D81" s="25">
        <v>119047.42</v>
      </c>
      <c r="E81" s="23">
        <f t="shared" si="2"/>
        <v>0.22045818518518517</v>
      </c>
    </row>
    <row r="82" spans="1:5" s="1" customFormat="1" ht="15" customHeight="1">
      <c r="A82" s="9" t="s">
        <v>11</v>
      </c>
      <c r="B82" s="4" t="s">
        <v>12</v>
      </c>
      <c r="C82" s="27">
        <v>120000</v>
      </c>
      <c r="D82" s="25">
        <v>37012.99</v>
      </c>
      <c r="E82" s="23">
        <f t="shared" si="2"/>
        <v>0.30844158333333332</v>
      </c>
    </row>
    <row r="83" spans="1:5" s="1" customFormat="1" ht="15" customHeight="1">
      <c r="A83" s="9" t="s">
        <v>13</v>
      </c>
      <c r="B83" s="4" t="s">
        <v>14</v>
      </c>
      <c r="C83" s="27">
        <v>6000</v>
      </c>
      <c r="D83" s="25">
        <v>0</v>
      </c>
      <c r="E83" s="23">
        <f t="shared" si="2"/>
        <v>0</v>
      </c>
    </row>
    <row r="84" spans="1:5" s="1" customFormat="1" ht="15" customHeight="1">
      <c r="A84" s="9" t="s">
        <v>15</v>
      </c>
      <c r="B84" s="4" t="s">
        <v>16</v>
      </c>
      <c r="C84" s="27">
        <v>64800</v>
      </c>
      <c r="D84" s="25">
        <v>11285.97</v>
      </c>
      <c r="E84" s="23">
        <f t="shared" si="2"/>
        <v>0.1741662037037037</v>
      </c>
    </row>
    <row r="85" spans="1:5" s="1" customFormat="1" ht="15" customHeight="1">
      <c r="A85" s="9" t="s">
        <v>17</v>
      </c>
      <c r="B85" s="4" t="s">
        <v>18</v>
      </c>
      <c r="C85" s="27">
        <v>96000</v>
      </c>
      <c r="D85" s="25">
        <v>16000</v>
      </c>
      <c r="E85" s="23">
        <f t="shared" si="2"/>
        <v>0.16666666666666666</v>
      </c>
    </row>
    <row r="86" spans="1:5" s="1" customFormat="1" ht="15" customHeight="1">
      <c r="A86" s="9" t="s">
        <v>19</v>
      </c>
      <c r="B86" s="4" t="s">
        <v>20</v>
      </c>
      <c r="C86" s="27">
        <v>445000</v>
      </c>
      <c r="D86" s="25">
        <v>188421.46</v>
      </c>
      <c r="E86" s="23">
        <f t="shared" si="2"/>
        <v>0.42341901123595505</v>
      </c>
    </row>
    <row r="87" spans="1:5" s="1" customFormat="1" ht="15" customHeight="1">
      <c r="A87" s="10" t="s">
        <v>29</v>
      </c>
      <c r="B87" s="3" t="s">
        <v>78</v>
      </c>
      <c r="C87" s="26">
        <f>C88+C89+C90+C91+C92+C93+C94+C95+C96+C97</f>
        <v>7156300</v>
      </c>
      <c r="D87" s="26">
        <f>D88+D89+D90+D91+D92+D93+D94+D95+D96+D97</f>
        <v>1928797.69</v>
      </c>
      <c r="E87" s="23">
        <f t="shared" si="2"/>
        <v>0.26952443161969175</v>
      </c>
    </row>
    <row r="88" spans="1:5" s="1" customFormat="1" ht="15" customHeight="1">
      <c r="A88" s="9" t="s">
        <v>5</v>
      </c>
      <c r="B88" s="4" t="s">
        <v>6</v>
      </c>
      <c r="C88" s="27">
        <v>4370000</v>
      </c>
      <c r="D88" s="25">
        <v>1152296.6000000001</v>
      </c>
      <c r="E88" s="23">
        <f t="shared" si="2"/>
        <v>0.26368343249427922</v>
      </c>
    </row>
    <row r="89" spans="1:5" s="1" customFormat="1" ht="15" customHeight="1">
      <c r="A89" s="9" t="s">
        <v>7</v>
      </c>
      <c r="B89" s="4" t="s">
        <v>8</v>
      </c>
      <c r="C89" s="27">
        <v>961400</v>
      </c>
      <c r="D89" s="25">
        <v>257359.54</v>
      </c>
      <c r="E89" s="23">
        <f t="shared" si="2"/>
        <v>0.26769246931558144</v>
      </c>
    </row>
    <row r="90" spans="1:5" s="1" customFormat="1" ht="15" customHeight="1">
      <c r="A90" s="9" t="s">
        <v>9</v>
      </c>
      <c r="B90" s="4" t="s">
        <v>10</v>
      </c>
      <c r="C90" s="27">
        <v>105000</v>
      </c>
      <c r="D90" s="25">
        <v>2895</v>
      </c>
      <c r="E90" s="23">
        <f t="shared" si="2"/>
        <v>2.7571428571428573E-2</v>
      </c>
    </row>
    <row r="91" spans="1:5" s="1" customFormat="1" ht="15" customHeight="1">
      <c r="A91" s="9" t="s">
        <v>31</v>
      </c>
      <c r="B91" s="4" t="s">
        <v>32</v>
      </c>
      <c r="C91" s="27">
        <v>5000</v>
      </c>
      <c r="D91" s="25">
        <v>0</v>
      </c>
      <c r="E91" s="23">
        <f t="shared" si="2"/>
        <v>0</v>
      </c>
    </row>
    <row r="92" spans="1:5" s="1" customFormat="1" ht="15" customHeight="1">
      <c r="A92" s="9" t="s">
        <v>33</v>
      </c>
      <c r="B92" s="4" t="s">
        <v>34</v>
      </c>
      <c r="C92" s="27">
        <v>600000</v>
      </c>
      <c r="D92" s="25">
        <v>178584.17</v>
      </c>
      <c r="E92" s="23">
        <f t="shared" si="2"/>
        <v>0.29764028333333337</v>
      </c>
    </row>
    <row r="93" spans="1:5" s="1" customFormat="1" ht="15" customHeight="1">
      <c r="A93" s="9" t="s">
        <v>11</v>
      </c>
      <c r="B93" s="4" t="s">
        <v>12</v>
      </c>
      <c r="C93" s="27">
        <v>120000</v>
      </c>
      <c r="D93" s="25">
        <v>16571.73</v>
      </c>
      <c r="E93" s="23">
        <f t="shared" si="2"/>
        <v>0.13809774999999999</v>
      </c>
    </row>
    <row r="94" spans="1:5" s="1" customFormat="1" ht="15" customHeight="1">
      <c r="A94" s="9" t="s">
        <v>13</v>
      </c>
      <c r="B94" s="4" t="s">
        <v>14</v>
      </c>
      <c r="C94" s="27">
        <v>5000</v>
      </c>
      <c r="D94" s="25">
        <v>240</v>
      </c>
      <c r="E94" s="23">
        <f t="shared" si="2"/>
        <v>4.8000000000000001E-2</v>
      </c>
    </row>
    <row r="95" spans="1:5" s="1" customFormat="1" ht="15" customHeight="1">
      <c r="A95" s="9" t="s">
        <v>15</v>
      </c>
      <c r="B95" s="4" t="s">
        <v>16</v>
      </c>
      <c r="C95" s="27">
        <v>40000</v>
      </c>
      <c r="D95" s="25">
        <v>9491.3799999999992</v>
      </c>
      <c r="E95" s="23">
        <f t="shared" si="2"/>
        <v>0.23728449999999998</v>
      </c>
    </row>
    <row r="96" spans="1:5" s="1" customFormat="1" ht="15" customHeight="1">
      <c r="A96" s="9" t="s">
        <v>17</v>
      </c>
      <c r="B96" s="4" t="s">
        <v>18</v>
      </c>
      <c r="C96" s="27">
        <v>199900</v>
      </c>
      <c r="D96" s="25">
        <v>42394.99</v>
      </c>
      <c r="E96" s="23">
        <f t="shared" si="2"/>
        <v>0.21208099049524762</v>
      </c>
    </row>
    <row r="97" spans="1:5" s="1" customFormat="1" ht="15" customHeight="1">
      <c r="A97" s="9" t="s">
        <v>19</v>
      </c>
      <c r="B97" s="4" t="s">
        <v>20</v>
      </c>
      <c r="C97" s="27">
        <v>750000</v>
      </c>
      <c r="D97" s="25">
        <v>268964.28000000003</v>
      </c>
      <c r="E97" s="23">
        <f t="shared" si="2"/>
        <v>0.35861904000000006</v>
      </c>
    </row>
    <row r="98" spans="1:5" s="1" customFormat="1" ht="15" customHeight="1">
      <c r="A98" s="10" t="s">
        <v>29</v>
      </c>
      <c r="B98" s="3" t="s">
        <v>79</v>
      </c>
      <c r="C98" s="26">
        <f>C99+C100+C101+C102+C103+C104+C105+C106+C107+C108</f>
        <v>4176940</v>
      </c>
      <c r="D98" s="26">
        <f>D99+D100+D101+D102+D103+D104+D105+D106+D107+D108</f>
        <v>1066632.28</v>
      </c>
      <c r="E98" s="23">
        <f t="shared" si="2"/>
        <v>0.25536212634129291</v>
      </c>
    </row>
    <row r="99" spans="1:5" s="1" customFormat="1" ht="15" customHeight="1">
      <c r="A99" s="9" t="s">
        <v>5</v>
      </c>
      <c r="B99" s="4" t="s">
        <v>6</v>
      </c>
      <c r="C99" s="27">
        <v>2245000</v>
      </c>
      <c r="D99" s="25">
        <v>679510.55</v>
      </c>
      <c r="E99" s="23">
        <f t="shared" si="2"/>
        <v>0.30267730512249447</v>
      </c>
    </row>
    <row r="100" spans="1:5" s="1" customFormat="1" ht="15" customHeight="1">
      <c r="A100" s="9" t="s">
        <v>7</v>
      </c>
      <c r="B100" s="4" t="s">
        <v>8</v>
      </c>
      <c r="C100" s="27">
        <v>493900</v>
      </c>
      <c r="D100" s="25">
        <v>149825</v>
      </c>
      <c r="E100" s="23">
        <f t="shared" si="2"/>
        <v>0.30335088074509009</v>
      </c>
    </row>
    <row r="101" spans="1:5" s="1" customFormat="1" ht="15" customHeight="1">
      <c r="A101" s="9" t="s">
        <v>9</v>
      </c>
      <c r="B101" s="4" t="s">
        <v>10</v>
      </c>
      <c r="C101" s="27">
        <v>82000</v>
      </c>
      <c r="D101" s="25">
        <v>2895</v>
      </c>
      <c r="E101" s="23">
        <f t="shared" si="2"/>
        <v>3.5304878048780484E-2</v>
      </c>
    </row>
    <row r="102" spans="1:5" s="1" customFormat="1" ht="15" customHeight="1">
      <c r="A102" s="9" t="s">
        <v>31</v>
      </c>
      <c r="B102" s="4" t="s">
        <v>32</v>
      </c>
      <c r="C102" s="27">
        <v>7000</v>
      </c>
      <c r="D102" s="25">
        <v>0</v>
      </c>
      <c r="E102" s="23">
        <f t="shared" si="2"/>
        <v>0</v>
      </c>
    </row>
    <row r="103" spans="1:5" s="1" customFormat="1" ht="15" customHeight="1">
      <c r="A103" s="9" t="s">
        <v>33</v>
      </c>
      <c r="B103" s="4" t="s">
        <v>34</v>
      </c>
      <c r="C103" s="27">
        <v>450000</v>
      </c>
      <c r="D103" s="25">
        <v>92312.54</v>
      </c>
      <c r="E103" s="23">
        <f t="shared" si="2"/>
        <v>0.20513897777777776</v>
      </c>
    </row>
    <row r="104" spans="1:5" s="1" customFormat="1" ht="15" customHeight="1">
      <c r="A104" s="9" t="s">
        <v>11</v>
      </c>
      <c r="B104" s="4" t="s">
        <v>12</v>
      </c>
      <c r="C104" s="27">
        <v>295040</v>
      </c>
      <c r="D104" s="25">
        <v>28059.08</v>
      </c>
      <c r="E104" s="23">
        <f t="shared" si="2"/>
        <v>9.5102630151843823E-2</v>
      </c>
    </row>
    <row r="105" spans="1:5" s="1" customFormat="1" ht="15" customHeight="1">
      <c r="A105" s="9" t="s">
        <v>13</v>
      </c>
      <c r="B105" s="4" t="s">
        <v>14</v>
      </c>
      <c r="C105" s="27">
        <v>1000</v>
      </c>
      <c r="D105" s="25">
        <v>0</v>
      </c>
      <c r="E105" s="23">
        <f t="shared" si="2"/>
        <v>0</v>
      </c>
    </row>
    <row r="106" spans="1:5" s="1" customFormat="1" ht="15" customHeight="1">
      <c r="A106" s="9" t="s">
        <v>15</v>
      </c>
      <c r="B106" s="4" t="s">
        <v>16</v>
      </c>
      <c r="C106" s="27">
        <v>18000</v>
      </c>
      <c r="D106" s="25">
        <v>2620.98</v>
      </c>
      <c r="E106" s="23">
        <f t="shared" si="2"/>
        <v>0.14560999999999999</v>
      </c>
    </row>
    <row r="107" spans="1:5" s="1" customFormat="1" ht="15" customHeight="1">
      <c r="A107" s="9" t="s">
        <v>17</v>
      </c>
      <c r="B107" s="4" t="s">
        <v>18</v>
      </c>
      <c r="C107" s="27">
        <v>160000</v>
      </c>
      <c r="D107" s="25">
        <v>38799.51</v>
      </c>
      <c r="E107" s="23">
        <f t="shared" si="2"/>
        <v>0.24249693750000001</v>
      </c>
    </row>
    <row r="108" spans="1:5" s="1" customFormat="1" ht="15" customHeight="1">
      <c r="A108" s="9" t="s">
        <v>19</v>
      </c>
      <c r="B108" s="4" t="s">
        <v>20</v>
      </c>
      <c r="C108" s="27">
        <v>425000</v>
      </c>
      <c r="D108" s="25">
        <v>72609.62</v>
      </c>
      <c r="E108" s="23">
        <f t="shared" si="2"/>
        <v>0.17084616470588235</v>
      </c>
    </row>
    <row r="109" spans="1:5" s="1" customFormat="1" ht="15" customHeight="1">
      <c r="A109" s="10" t="s">
        <v>35</v>
      </c>
      <c r="B109" s="3" t="s">
        <v>36</v>
      </c>
      <c r="C109" s="22">
        <f>C110+C111</f>
        <v>166000</v>
      </c>
      <c r="D109" s="22">
        <f>D110+D111</f>
        <v>0</v>
      </c>
      <c r="E109" s="23">
        <f t="shared" si="2"/>
        <v>0</v>
      </c>
    </row>
    <row r="110" spans="1:5" s="1" customFormat="1" ht="15" customHeight="1">
      <c r="A110" s="9" t="s">
        <v>9</v>
      </c>
      <c r="B110" s="4" t="s">
        <v>10</v>
      </c>
      <c r="C110" s="24">
        <v>120000</v>
      </c>
      <c r="D110" s="29">
        <v>0</v>
      </c>
      <c r="E110" s="23">
        <f t="shared" si="2"/>
        <v>0</v>
      </c>
    </row>
    <row r="111" spans="1:5" s="1" customFormat="1" ht="25.5">
      <c r="A111" s="9">
        <v>2282</v>
      </c>
      <c r="B111" s="4" t="s">
        <v>22</v>
      </c>
      <c r="C111" s="24">
        <v>46000</v>
      </c>
      <c r="D111" s="29">
        <v>0</v>
      </c>
      <c r="E111" s="23">
        <f t="shared" si="2"/>
        <v>0</v>
      </c>
    </row>
    <row r="112" spans="1:5" s="1" customFormat="1" ht="39" customHeight="1">
      <c r="A112" s="10" t="s">
        <v>37</v>
      </c>
      <c r="B112" s="3" t="s">
        <v>38</v>
      </c>
      <c r="C112" s="22">
        <f>C113</f>
        <v>480000</v>
      </c>
      <c r="D112" s="22">
        <f>D113</f>
        <v>0</v>
      </c>
      <c r="E112" s="23">
        <f t="shared" si="2"/>
        <v>0</v>
      </c>
    </row>
    <row r="113" spans="1:5" s="1" customFormat="1" ht="25.5">
      <c r="A113" s="9" t="s">
        <v>21</v>
      </c>
      <c r="B113" s="4" t="s">
        <v>22</v>
      </c>
      <c r="C113" s="24">
        <v>480000</v>
      </c>
      <c r="D113" s="29">
        <v>0</v>
      </c>
      <c r="E113" s="23">
        <f t="shared" si="2"/>
        <v>0</v>
      </c>
    </row>
    <row r="114" spans="1:5" s="1" customFormat="1" ht="15" customHeight="1">
      <c r="A114" s="10" t="s">
        <v>39</v>
      </c>
      <c r="B114" s="3" t="s">
        <v>40</v>
      </c>
      <c r="C114" s="22">
        <f>C115+C116+C117</f>
        <v>3819760</v>
      </c>
      <c r="D114" s="22">
        <f>D115+D116+D117</f>
        <v>0</v>
      </c>
      <c r="E114" s="23">
        <f t="shared" si="2"/>
        <v>0</v>
      </c>
    </row>
    <row r="115" spans="1:5" s="1" customFormat="1" ht="15" customHeight="1">
      <c r="A115" s="9" t="s">
        <v>9</v>
      </c>
      <c r="B115" s="4" t="s">
        <v>10</v>
      </c>
      <c r="C115" s="24">
        <v>120000</v>
      </c>
      <c r="D115" s="29">
        <v>0</v>
      </c>
      <c r="E115" s="23">
        <f t="shared" si="2"/>
        <v>0</v>
      </c>
    </row>
    <row r="116" spans="1:5" s="1" customFormat="1" ht="15" customHeight="1">
      <c r="A116" s="9" t="s">
        <v>11</v>
      </c>
      <c r="B116" s="4" t="s">
        <v>12</v>
      </c>
      <c r="C116" s="24">
        <v>45760</v>
      </c>
      <c r="D116" s="29">
        <v>0</v>
      </c>
      <c r="E116" s="23">
        <f t="shared" si="2"/>
        <v>0</v>
      </c>
    </row>
    <row r="117" spans="1:5" s="1" customFormat="1" ht="15" customHeight="1">
      <c r="A117" s="9" t="s">
        <v>23</v>
      </c>
      <c r="B117" s="4" t="s">
        <v>24</v>
      </c>
      <c r="C117" s="24">
        <v>3654000</v>
      </c>
      <c r="D117" s="29">
        <v>0</v>
      </c>
      <c r="E117" s="23">
        <f t="shared" si="2"/>
        <v>0</v>
      </c>
    </row>
    <row r="118" spans="1:5" s="1" customFormat="1" ht="27" customHeight="1">
      <c r="A118" s="10" t="s">
        <v>41</v>
      </c>
      <c r="B118" s="3" t="s">
        <v>42</v>
      </c>
      <c r="C118" s="22">
        <f>C119</f>
        <v>385000</v>
      </c>
      <c r="D118" s="22">
        <f>D119</f>
        <v>16083.4</v>
      </c>
      <c r="E118" s="23">
        <f t="shared" si="2"/>
        <v>4.1775064935064936E-2</v>
      </c>
    </row>
    <row r="119" spans="1:5" s="1" customFormat="1" ht="15" customHeight="1">
      <c r="A119" s="9" t="s">
        <v>43</v>
      </c>
      <c r="B119" s="4" t="s">
        <v>44</v>
      </c>
      <c r="C119" s="24">
        <v>385000</v>
      </c>
      <c r="D119" s="29">
        <v>16083.4</v>
      </c>
      <c r="E119" s="23">
        <f t="shared" si="2"/>
        <v>4.1775064935064936E-2</v>
      </c>
    </row>
    <row r="120" spans="1:5" s="1" customFormat="1" ht="27.75" customHeight="1">
      <c r="A120" s="10" t="s">
        <v>45</v>
      </c>
      <c r="B120" s="3" t="s">
        <v>46</v>
      </c>
      <c r="C120" s="22">
        <f>C121+C122+C123+C124+C125+C126+C127</f>
        <v>2174400</v>
      </c>
      <c r="D120" s="22">
        <f>D121+D122+D123+D124+D125+D126+D127</f>
        <v>529402.17999999993</v>
      </c>
      <c r="E120" s="23">
        <f t="shared" si="2"/>
        <v>0.24347046541574685</v>
      </c>
    </row>
    <row r="121" spans="1:5" s="1" customFormat="1" ht="15" customHeight="1">
      <c r="A121" s="9" t="s">
        <v>5</v>
      </c>
      <c r="B121" s="4" t="s">
        <v>6</v>
      </c>
      <c r="C121" s="24">
        <v>1322000</v>
      </c>
      <c r="D121" s="25">
        <v>349159.37</v>
      </c>
      <c r="E121" s="23">
        <f t="shared" si="2"/>
        <v>0.26411450075642967</v>
      </c>
    </row>
    <row r="122" spans="1:5" s="1" customFormat="1" ht="15" customHeight="1">
      <c r="A122" s="9" t="s">
        <v>7</v>
      </c>
      <c r="B122" s="4" t="s">
        <v>8</v>
      </c>
      <c r="C122" s="24">
        <v>290120</v>
      </c>
      <c r="D122" s="25">
        <v>74853.81</v>
      </c>
      <c r="E122" s="23">
        <f t="shared" si="2"/>
        <v>0.25800982352130153</v>
      </c>
    </row>
    <row r="123" spans="1:5" s="1" customFormat="1" ht="15" customHeight="1">
      <c r="A123" s="9" t="s">
        <v>9</v>
      </c>
      <c r="B123" s="4" t="s">
        <v>10</v>
      </c>
      <c r="C123" s="24">
        <v>290000</v>
      </c>
      <c r="D123" s="25">
        <v>12309</v>
      </c>
      <c r="E123" s="23">
        <f t="shared" si="2"/>
        <v>4.24448275862069E-2</v>
      </c>
    </row>
    <row r="124" spans="1:5" s="1" customFormat="1" ht="15" customHeight="1">
      <c r="A124" s="9" t="s">
        <v>11</v>
      </c>
      <c r="B124" s="4" t="s">
        <v>12</v>
      </c>
      <c r="C124" s="24">
        <v>17020</v>
      </c>
      <c r="D124" s="25">
        <v>1500</v>
      </c>
      <c r="E124" s="23">
        <f t="shared" si="2"/>
        <v>8.8131609870740299E-2</v>
      </c>
    </row>
    <row r="125" spans="1:5" s="1" customFormat="1" ht="15" customHeight="1">
      <c r="A125" s="9" t="s">
        <v>15</v>
      </c>
      <c r="B125" s="4" t="s">
        <v>16</v>
      </c>
      <c r="C125" s="24">
        <v>2280</v>
      </c>
      <c r="D125" s="25">
        <v>0</v>
      </c>
      <c r="E125" s="23">
        <f t="shared" si="2"/>
        <v>0</v>
      </c>
    </row>
    <row r="126" spans="1:5" s="1" customFormat="1" ht="15" customHeight="1">
      <c r="A126" s="9" t="s">
        <v>47</v>
      </c>
      <c r="B126" s="4" t="s">
        <v>48</v>
      </c>
      <c r="C126" s="24">
        <v>170000</v>
      </c>
      <c r="D126" s="25">
        <v>48600</v>
      </c>
      <c r="E126" s="23">
        <f t="shared" si="2"/>
        <v>0.28588235294117648</v>
      </c>
    </row>
    <row r="127" spans="1:5" s="1" customFormat="1" ht="25.5">
      <c r="A127" s="9" t="s">
        <v>21</v>
      </c>
      <c r="B127" s="4" t="s">
        <v>22</v>
      </c>
      <c r="C127" s="24">
        <v>82980</v>
      </c>
      <c r="D127" s="25">
        <v>42980</v>
      </c>
      <c r="E127" s="23">
        <f t="shared" si="2"/>
        <v>0.51795613400819474</v>
      </c>
    </row>
    <row r="128" spans="1:5" s="1" customFormat="1" ht="15" customHeight="1">
      <c r="A128" s="10" t="s">
        <v>49</v>
      </c>
      <c r="B128" s="3" t="s">
        <v>50</v>
      </c>
      <c r="C128" s="22">
        <f>C129+C131+C130</f>
        <v>1170000</v>
      </c>
      <c r="D128" s="22">
        <f>D129+D131+D130</f>
        <v>112000</v>
      </c>
      <c r="E128" s="23">
        <f t="shared" si="2"/>
        <v>9.5726495726495733E-2</v>
      </c>
    </row>
    <row r="129" spans="1:5" s="1" customFormat="1" ht="15" customHeight="1">
      <c r="A129" s="9" t="s">
        <v>9</v>
      </c>
      <c r="B129" s="4" t="s">
        <v>10</v>
      </c>
      <c r="C129" s="24">
        <v>195000</v>
      </c>
      <c r="D129" s="29">
        <v>3000</v>
      </c>
      <c r="E129" s="23">
        <f t="shared" si="2"/>
        <v>1.5384615384615385E-2</v>
      </c>
    </row>
    <row r="130" spans="1:5" s="1" customFormat="1" ht="13.5" customHeight="1">
      <c r="A130" s="9">
        <v>2240</v>
      </c>
      <c r="B130" s="4" t="s">
        <v>12</v>
      </c>
      <c r="C130" s="24">
        <v>150000</v>
      </c>
      <c r="D130" s="29">
        <v>0</v>
      </c>
      <c r="E130" s="23">
        <f t="shared" si="2"/>
        <v>0</v>
      </c>
    </row>
    <row r="131" spans="1:5" s="1" customFormat="1" ht="25.5">
      <c r="A131" s="9" t="s">
        <v>21</v>
      </c>
      <c r="B131" s="4" t="s">
        <v>22</v>
      </c>
      <c r="C131" s="24">
        <v>825000</v>
      </c>
      <c r="D131" s="29">
        <v>109000</v>
      </c>
      <c r="E131" s="23">
        <f t="shared" si="2"/>
        <v>0.13212121212121211</v>
      </c>
    </row>
    <row r="132" spans="1:5" s="1" customFormat="1" ht="27" customHeight="1">
      <c r="A132" s="10" t="s">
        <v>51</v>
      </c>
      <c r="B132" s="3" t="s">
        <v>52</v>
      </c>
      <c r="C132" s="22">
        <f>C133</f>
        <v>2508000</v>
      </c>
      <c r="D132" s="22">
        <f>D133</f>
        <v>420000</v>
      </c>
      <c r="E132" s="23">
        <f t="shared" si="2"/>
        <v>0.1674641148325359</v>
      </c>
    </row>
    <row r="133" spans="1:5" s="1" customFormat="1" ht="27.75" customHeight="1">
      <c r="A133" s="9" t="s">
        <v>43</v>
      </c>
      <c r="B133" s="4" t="s">
        <v>80</v>
      </c>
      <c r="C133" s="24">
        <v>2508000</v>
      </c>
      <c r="D133" s="25">
        <v>420000</v>
      </c>
      <c r="E133" s="23">
        <f t="shared" si="2"/>
        <v>0.1674641148325359</v>
      </c>
    </row>
    <row r="134" spans="1:5" s="1" customFormat="1" ht="27.75" customHeight="1">
      <c r="A134" s="10" t="s">
        <v>53</v>
      </c>
      <c r="B134" s="3" t="s">
        <v>54</v>
      </c>
      <c r="C134" s="22">
        <f>C135+C136</f>
        <v>6509940</v>
      </c>
      <c r="D134" s="22">
        <f>D135+D136</f>
        <v>2046937.85</v>
      </c>
      <c r="E134" s="23">
        <f t="shared" ref="E134:E151" si="3">D134/C134</f>
        <v>0.31443267526275204</v>
      </c>
    </row>
    <row r="135" spans="1:5" s="17" customFormat="1" ht="27.75" customHeight="1">
      <c r="A135" s="15" t="s">
        <v>43</v>
      </c>
      <c r="B135" s="16" t="s">
        <v>81</v>
      </c>
      <c r="C135" s="28">
        <v>3360000</v>
      </c>
      <c r="D135" s="29">
        <v>904473</v>
      </c>
      <c r="E135" s="23">
        <f t="shared" si="3"/>
        <v>0.26918839285714286</v>
      </c>
    </row>
    <row r="136" spans="1:5" s="17" customFormat="1" ht="27.75" customHeight="1">
      <c r="A136" s="15" t="s">
        <v>43</v>
      </c>
      <c r="B136" s="16" t="s">
        <v>82</v>
      </c>
      <c r="C136" s="28">
        <v>3149940</v>
      </c>
      <c r="D136" s="29">
        <v>1142464.8500000001</v>
      </c>
      <c r="E136" s="23">
        <f t="shared" si="3"/>
        <v>0.36269416242849073</v>
      </c>
    </row>
    <row r="137" spans="1:5" s="1" customFormat="1" ht="15" customHeight="1">
      <c r="A137" s="10" t="s">
        <v>55</v>
      </c>
      <c r="B137" s="3" t="s">
        <v>56</v>
      </c>
      <c r="C137" s="22">
        <f>C138+C139</f>
        <v>20749650</v>
      </c>
      <c r="D137" s="22">
        <f>D138+D139</f>
        <v>3244631.42</v>
      </c>
      <c r="E137" s="23">
        <f t="shared" si="3"/>
        <v>0.1563704168504047</v>
      </c>
    </row>
    <row r="138" spans="1:5" s="1" customFormat="1" ht="15" customHeight="1">
      <c r="A138" s="9" t="s">
        <v>17</v>
      </c>
      <c r="B138" s="4" t="s">
        <v>18</v>
      </c>
      <c r="C138" s="24">
        <v>3500000</v>
      </c>
      <c r="D138" s="29">
        <v>956510.12</v>
      </c>
      <c r="E138" s="23">
        <f t="shared" si="3"/>
        <v>0.2732886057142857</v>
      </c>
    </row>
    <row r="139" spans="1:5" s="1" customFormat="1" ht="26.25" customHeight="1">
      <c r="A139" s="9" t="s">
        <v>43</v>
      </c>
      <c r="B139" s="4" t="s">
        <v>83</v>
      </c>
      <c r="C139" s="24">
        <v>17249650</v>
      </c>
      <c r="D139" s="25">
        <v>2288121.2999999998</v>
      </c>
      <c r="E139" s="23">
        <f t="shared" si="3"/>
        <v>0.13264740444009007</v>
      </c>
    </row>
    <row r="140" spans="1:5" s="1" customFormat="1" ht="15" customHeight="1">
      <c r="A140" s="10" t="s">
        <v>57</v>
      </c>
      <c r="B140" s="3" t="s">
        <v>58</v>
      </c>
      <c r="C140" s="22">
        <f>C141</f>
        <v>450000</v>
      </c>
      <c r="D140" s="22">
        <f>D141</f>
        <v>0</v>
      </c>
      <c r="E140" s="23">
        <f t="shared" si="3"/>
        <v>0</v>
      </c>
    </row>
    <row r="141" spans="1:5" s="1" customFormat="1" ht="29.25" customHeight="1">
      <c r="A141" s="9" t="s">
        <v>43</v>
      </c>
      <c r="B141" s="4" t="s">
        <v>84</v>
      </c>
      <c r="C141" s="24">
        <v>450000</v>
      </c>
      <c r="D141" s="25">
        <v>0</v>
      </c>
      <c r="E141" s="23">
        <f t="shared" si="3"/>
        <v>0</v>
      </c>
    </row>
    <row r="142" spans="1:5" s="1" customFormat="1" ht="15" customHeight="1">
      <c r="A142" s="10" t="s">
        <v>59</v>
      </c>
      <c r="B142" s="3" t="s">
        <v>60</v>
      </c>
      <c r="C142" s="22">
        <f>C143</f>
        <v>350000</v>
      </c>
      <c r="D142" s="22">
        <f>D143</f>
        <v>0</v>
      </c>
      <c r="E142" s="23">
        <f t="shared" si="3"/>
        <v>0</v>
      </c>
    </row>
    <row r="143" spans="1:5" s="1" customFormat="1" ht="15" customHeight="1">
      <c r="A143" s="9" t="s">
        <v>11</v>
      </c>
      <c r="B143" s="4" t="s">
        <v>12</v>
      </c>
      <c r="C143" s="24">
        <v>350000</v>
      </c>
      <c r="D143" s="29">
        <v>0</v>
      </c>
      <c r="E143" s="23">
        <f t="shared" si="3"/>
        <v>0</v>
      </c>
    </row>
    <row r="144" spans="1:5" s="1" customFormat="1" ht="15" customHeight="1">
      <c r="A144" s="10" t="s">
        <v>61</v>
      </c>
      <c r="B144" s="3" t="s">
        <v>62</v>
      </c>
      <c r="C144" s="22">
        <f>C145+C146</f>
        <v>120080</v>
      </c>
      <c r="D144" s="30">
        <f>D145+D146</f>
        <v>0</v>
      </c>
      <c r="E144" s="23">
        <f t="shared" si="3"/>
        <v>0</v>
      </c>
    </row>
    <row r="145" spans="1:5" s="1" customFormat="1" ht="15" customHeight="1">
      <c r="A145" s="9" t="s">
        <v>9</v>
      </c>
      <c r="B145" s="4" t="s">
        <v>10</v>
      </c>
      <c r="C145" s="24">
        <v>60080</v>
      </c>
      <c r="D145" s="29">
        <v>0</v>
      </c>
      <c r="E145" s="23">
        <f t="shared" si="3"/>
        <v>0</v>
      </c>
    </row>
    <row r="146" spans="1:5" s="1" customFormat="1" ht="15" customHeight="1">
      <c r="A146" s="9" t="s">
        <v>11</v>
      </c>
      <c r="B146" s="4" t="s">
        <v>12</v>
      </c>
      <c r="C146" s="24">
        <v>60000</v>
      </c>
      <c r="D146" s="29">
        <v>0</v>
      </c>
      <c r="E146" s="23">
        <f t="shared" si="3"/>
        <v>0</v>
      </c>
    </row>
    <row r="147" spans="1:5" s="1" customFormat="1" ht="15" customHeight="1">
      <c r="A147" s="10" t="s">
        <v>63</v>
      </c>
      <c r="B147" s="3" t="s">
        <v>64</v>
      </c>
      <c r="C147" s="22">
        <f>C148</f>
        <v>1700000</v>
      </c>
      <c r="D147" s="22">
        <f>D148</f>
        <v>398942</v>
      </c>
      <c r="E147" s="23">
        <f t="shared" si="3"/>
        <v>0.23467176470588236</v>
      </c>
    </row>
    <row r="148" spans="1:5" s="1" customFormat="1" ht="15" customHeight="1">
      <c r="A148" s="9" t="s">
        <v>43</v>
      </c>
      <c r="B148" s="4" t="s">
        <v>44</v>
      </c>
      <c r="C148" s="24">
        <v>1700000</v>
      </c>
      <c r="D148" s="25">
        <v>398942</v>
      </c>
      <c r="E148" s="23">
        <f t="shared" si="3"/>
        <v>0.23467176470588236</v>
      </c>
    </row>
    <row r="149" spans="1:5" s="1" customFormat="1" ht="15" customHeight="1">
      <c r="A149" s="10" t="s">
        <v>65</v>
      </c>
      <c r="B149" s="3" t="s">
        <v>66</v>
      </c>
      <c r="C149" s="22">
        <f>C150</f>
        <v>692000</v>
      </c>
      <c r="D149" s="22">
        <f>D150</f>
        <v>132001.5</v>
      </c>
      <c r="E149" s="23">
        <f t="shared" si="3"/>
        <v>0.190753612716763</v>
      </c>
    </row>
    <row r="150" spans="1:5" s="1" customFormat="1" ht="15" customHeight="1">
      <c r="A150" s="9" t="s">
        <v>43</v>
      </c>
      <c r="B150" s="4" t="s">
        <v>44</v>
      </c>
      <c r="C150" s="24">
        <v>692000</v>
      </c>
      <c r="D150" s="31">
        <v>132001.5</v>
      </c>
      <c r="E150" s="23">
        <f t="shared" si="3"/>
        <v>0.190753612716763</v>
      </c>
    </row>
    <row r="151" spans="1:5" s="1" customFormat="1" ht="15" customHeight="1">
      <c r="A151" s="6" t="s">
        <v>67</v>
      </c>
      <c r="B151" s="3" t="s">
        <v>68</v>
      </c>
      <c r="C151" s="22">
        <f>C5+C17+C21+C109+C112+C114+C118+C120+C128+C132+C134+C137+C140+C142+C144+C147+C149</f>
        <v>95478770</v>
      </c>
      <c r="D151" s="22">
        <f>D5+D17+D21+D109+D112+D114+D118+D120+D128+D132+D134+D137+D140+D142+D144+D147+D149</f>
        <v>20255196.460000001</v>
      </c>
      <c r="E151" s="23">
        <f t="shared" si="3"/>
        <v>0.21214345827873568</v>
      </c>
    </row>
    <row r="152" spans="1:5" s="1" customFormat="1">
      <c r="A152" s="11"/>
      <c r="C152" s="19"/>
      <c r="D152" s="19"/>
      <c r="E152" s="19"/>
    </row>
    <row r="153" spans="1:5" s="14" customFormat="1" ht="14.25">
      <c r="A153" s="37" t="s">
        <v>72</v>
      </c>
      <c r="B153" s="37"/>
      <c r="C153" s="21"/>
      <c r="D153" s="40" t="s">
        <v>87</v>
      </c>
      <c r="E153" s="40"/>
    </row>
    <row r="154" spans="1:5" s="1" customFormat="1" ht="8.1" customHeight="1">
      <c r="A154" s="12"/>
      <c r="B154" s="2"/>
      <c r="C154" s="19"/>
      <c r="D154" s="19"/>
      <c r="E154" s="19"/>
    </row>
  </sheetData>
  <mergeCells count="5">
    <mergeCell ref="A153:B153"/>
    <mergeCell ref="A1:E1"/>
    <mergeCell ref="A2:E2"/>
    <mergeCell ref="A3:E3"/>
    <mergeCell ref="D153:E153"/>
  </mergeCells>
  <pageMargins left="0.25" right="0.30694444444444446" top="0.25" bottom="0.25" header="0.3" footer="0.3"/>
  <pageSetup paperSize="9" scale="98" fitToHeight="1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F154"/>
  <sheetViews>
    <sheetView showGridLines="0" tabSelected="1" view="pageBreakPreview" topLeftCell="A121" zoomScale="60" zoomScaleNormal="100" workbookViewId="0">
      <selection activeCell="P18" sqref="P18"/>
    </sheetView>
  </sheetViews>
  <sheetFormatPr defaultRowHeight="12.75"/>
  <cols>
    <col min="1" max="1" width="6.7109375" style="13" customWidth="1"/>
    <col min="2" max="2" width="60.28515625" customWidth="1"/>
    <col min="3" max="3" width="17.85546875" style="20" customWidth="1"/>
    <col min="4" max="4" width="16.42578125" style="20" customWidth="1"/>
    <col min="5" max="5" width="11.28515625" style="20" customWidth="1"/>
    <col min="6" max="6" width="3.7109375" customWidth="1"/>
  </cols>
  <sheetData>
    <row r="1" spans="1:5" s="5" customFormat="1" ht="15.95" customHeight="1">
      <c r="A1" s="38" t="s">
        <v>69</v>
      </c>
      <c r="B1" s="38"/>
      <c r="C1" s="38"/>
      <c r="D1" s="38"/>
      <c r="E1" s="38"/>
    </row>
    <row r="2" spans="1:5" s="5" customFormat="1" ht="15.95" customHeight="1">
      <c r="A2" s="38" t="s">
        <v>70</v>
      </c>
      <c r="B2" s="38"/>
      <c r="C2" s="38"/>
      <c r="D2" s="38"/>
      <c r="E2" s="38"/>
    </row>
    <row r="3" spans="1:5" s="1" customFormat="1" ht="15" customHeight="1">
      <c r="A3" s="39" t="s">
        <v>0</v>
      </c>
      <c r="B3" s="39"/>
      <c r="C3" s="39"/>
      <c r="D3" s="39"/>
      <c r="E3" s="39"/>
    </row>
    <row r="4" spans="1:5" s="7" customFormat="1" ht="39.75" customHeight="1">
      <c r="A4" s="6" t="s">
        <v>1</v>
      </c>
      <c r="B4" s="6" t="s">
        <v>2</v>
      </c>
      <c r="C4" s="18" t="s">
        <v>85</v>
      </c>
      <c r="D4" s="18" t="s">
        <v>86</v>
      </c>
      <c r="E4" s="18" t="s">
        <v>71</v>
      </c>
    </row>
    <row r="5" spans="1:5" s="1" customFormat="1" ht="39.75" customHeight="1">
      <c r="A5" s="8" t="s">
        <v>3</v>
      </c>
      <c r="B5" s="3" t="s">
        <v>4</v>
      </c>
      <c r="C5" s="22">
        <f>C6+C7+C8+C9+C10+C11+C12+C13+C14+C15+C16</f>
        <v>15765800</v>
      </c>
      <c r="D5" s="22">
        <f>D6+D7+D8+D9+D10+D11+D12+D13+D14+D15+D16</f>
        <v>3521705.59</v>
      </c>
      <c r="E5" s="23">
        <f>D5/C5</f>
        <v>0.22337626952010045</v>
      </c>
    </row>
    <row r="6" spans="1:5" s="1" customFormat="1" ht="15" customHeight="1">
      <c r="A6" s="9" t="s">
        <v>5</v>
      </c>
      <c r="B6" s="4" t="s">
        <v>6</v>
      </c>
      <c r="C6" s="24">
        <v>10766200</v>
      </c>
      <c r="D6" s="29">
        <v>2492913.73</v>
      </c>
      <c r="E6" s="23">
        <f t="shared" ref="E6:E69" si="0">D6/C6</f>
        <v>0.23155001114599394</v>
      </c>
    </row>
    <row r="7" spans="1:5" s="1" customFormat="1" ht="15" customHeight="1">
      <c r="A7" s="9" t="s">
        <v>7</v>
      </c>
      <c r="B7" s="4" t="s">
        <v>8</v>
      </c>
      <c r="C7" s="24">
        <v>2368600</v>
      </c>
      <c r="D7" s="29">
        <v>564906.31000000006</v>
      </c>
      <c r="E7" s="23">
        <f t="shared" si="0"/>
        <v>0.23849797770835096</v>
      </c>
    </row>
    <row r="8" spans="1:5" s="1" customFormat="1" ht="15" customHeight="1">
      <c r="A8" s="9" t="s">
        <v>9</v>
      </c>
      <c r="B8" s="4" t="s">
        <v>10</v>
      </c>
      <c r="C8" s="24">
        <v>710000</v>
      </c>
      <c r="D8" s="29">
        <v>34622.400000000001</v>
      </c>
      <c r="E8" s="23">
        <f t="shared" si="0"/>
        <v>4.8763943661971836E-2</v>
      </c>
    </row>
    <row r="9" spans="1:5" s="1" customFormat="1" ht="15" customHeight="1">
      <c r="A9" s="9" t="s">
        <v>11</v>
      </c>
      <c r="B9" s="4" t="s">
        <v>12</v>
      </c>
      <c r="C9" s="24">
        <v>820000</v>
      </c>
      <c r="D9" s="29">
        <v>53128.82</v>
      </c>
      <c r="E9" s="23">
        <f t="shared" si="0"/>
        <v>6.4791243902439025E-2</v>
      </c>
    </row>
    <row r="10" spans="1:5" s="1" customFormat="1" ht="15" customHeight="1">
      <c r="A10" s="9" t="s">
        <v>13</v>
      </c>
      <c r="B10" s="4" t="s">
        <v>14</v>
      </c>
      <c r="C10" s="24">
        <v>50000</v>
      </c>
      <c r="D10" s="29">
        <v>0</v>
      </c>
      <c r="E10" s="23">
        <f t="shared" si="0"/>
        <v>0</v>
      </c>
    </row>
    <row r="11" spans="1:5" s="1" customFormat="1" ht="15" customHeight="1">
      <c r="A11" s="9" t="s">
        <v>15</v>
      </c>
      <c r="B11" s="4" t="s">
        <v>16</v>
      </c>
      <c r="C11" s="24">
        <v>20000</v>
      </c>
      <c r="D11" s="29">
        <v>1177.77</v>
      </c>
      <c r="E11" s="23">
        <f t="shared" si="0"/>
        <v>5.8888499999999996E-2</v>
      </c>
    </row>
    <row r="12" spans="1:5" s="1" customFormat="1" ht="15" customHeight="1">
      <c r="A12" s="9" t="s">
        <v>17</v>
      </c>
      <c r="B12" s="4" t="s">
        <v>18</v>
      </c>
      <c r="C12" s="24">
        <v>250000</v>
      </c>
      <c r="D12" s="29">
        <v>96055.58</v>
      </c>
      <c r="E12" s="23">
        <f t="shared" si="0"/>
        <v>0.38422232000000001</v>
      </c>
    </row>
    <row r="13" spans="1:5" s="1" customFormat="1" ht="15" customHeight="1">
      <c r="A13" s="9" t="s">
        <v>19</v>
      </c>
      <c r="B13" s="4" t="s">
        <v>20</v>
      </c>
      <c r="C13" s="24">
        <v>610000</v>
      </c>
      <c r="D13" s="29">
        <v>252723.98</v>
      </c>
      <c r="E13" s="23">
        <f t="shared" si="0"/>
        <v>0.41430160655737708</v>
      </c>
    </row>
    <row r="14" spans="1:5" s="1" customFormat="1" ht="25.5">
      <c r="A14" s="9" t="s">
        <v>21</v>
      </c>
      <c r="B14" s="4" t="s">
        <v>22</v>
      </c>
      <c r="C14" s="24">
        <v>30000</v>
      </c>
      <c r="D14" s="29">
        <v>9350</v>
      </c>
      <c r="E14" s="23">
        <f t="shared" si="0"/>
        <v>0.31166666666666665</v>
      </c>
    </row>
    <row r="15" spans="1:5" s="1" customFormat="1" ht="15" customHeight="1">
      <c r="A15" s="9" t="s">
        <v>23</v>
      </c>
      <c r="B15" s="4" t="s">
        <v>24</v>
      </c>
      <c r="C15" s="24">
        <v>10000</v>
      </c>
      <c r="D15" s="29">
        <v>0</v>
      </c>
      <c r="E15" s="23">
        <f t="shared" si="0"/>
        <v>0</v>
      </c>
    </row>
    <row r="16" spans="1:5" s="1" customFormat="1" ht="15" customHeight="1">
      <c r="A16" s="9" t="s">
        <v>25</v>
      </c>
      <c r="B16" s="4" t="s">
        <v>26</v>
      </c>
      <c r="C16" s="24">
        <v>131000</v>
      </c>
      <c r="D16" s="29">
        <v>16827</v>
      </c>
      <c r="E16" s="23">
        <f t="shared" si="0"/>
        <v>0.12845038167938932</v>
      </c>
    </row>
    <row r="17" spans="1:6" s="1" customFormat="1" ht="15" customHeight="1">
      <c r="A17" s="8" t="s">
        <v>27</v>
      </c>
      <c r="B17" s="3" t="s">
        <v>28</v>
      </c>
      <c r="C17" s="22">
        <f>C18+C19+C20</f>
        <v>2325700</v>
      </c>
      <c r="D17" s="22">
        <f>D18+D19+D20</f>
        <v>22770.92</v>
      </c>
      <c r="E17" s="23">
        <f t="shared" si="0"/>
        <v>9.7909962591907797E-3</v>
      </c>
    </row>
    <row r="18" spans="1:6" s="1" customFormat="1" ht="15" customHeight="1">
      <c r="A18" s="9" t="s">
        <v>9</v>
      </c>
      <c r="B18" s="4" t="s">
        <v>10</v>
      </c>
      <c r="C18" s="24">
        <v>1100000</v>
      </c>
      <c r="D18" s="29">
        <v>900</v>
      </c>
      <c r="E18" s="23">
        <f t="shared" si="0"/>
        <v>8.1818181818181816E-4</v>
      </c>
    </row>
    <row r="19" spans="1:6" s="1" customFormat="1" ht="15" customHeight="1">
      <c r="A19" s="9" t="s">
        <v>11</v>
      </c>
      <c r="B19" s="4" t="s">
        <v>12</v>
      </c>
      <c r="C19" s="24">
        <v>875700</v>
      </c>
      <c r="D19" s="29">
        <v>21870.92</v>
      </c>
      <c r="E19" s="23">
        <f t="shared" si="0"/>
        <v>2.4975356857371244E-2</v>
      </c>
    </row>
    <row r="20" spans="1:6" s="1" customFormat="1" ht="25.5">
      <c r="A20" s="9" t="s">
        <v>21</v>
      </c>
      <c r="B20" s="4" t="s">
        <v>22</v>
      </c>
      <c r="C20" s="24">
        <v>350000</v>
      </c>
      <c r="D20" s="29">
        <v>0</v>
      </c>
      <c r="E20" s="23">
        <f t="shared" si="0"/>
        <v>0</v>
      </c>
    </row>
    <row r="21" spans="1:6" s="17" customFormat="1" ht="15" customHeight="1">
      <c r="A21" s="32" t="s">
        <v>29</v>
      </c>
      <c r="B21" s="33" t="s">
        <v>30</v>
      </c>
      <c r="C21" s="30">
        <f>C22+C23+C24+C25+C26+C27+C28+C29+C30+C31</f>
        <v>36112440</v>
      </c>
      <c r="D21" s="30">
        <f>D22+D23+D24+D25+D26+D27+D28+D29+D30+D31</f>
        <v>9810721.5999999996</v>
      </c>
      <c r="E21" s="34">
        <f t="shared" si="0"/>
        <v>0.27167152371869635</v>
      </c>
      <c r="F21" s="35"/>
    </row>
    <row r="22" spans="1:6" s="17" customFormat="1" ht="15" customHeight="1">
      <c r="A22" s="15" t="s">
        <v>5</v>
      </c>
      <c r="B22" s="16" t="s">
        <v>6</v>
      </c>
      <c r="C22" s="28">
        <f t="shared" ref="C22:D31" si="1">C33+C44+C55+C66+C77+C88+C99</f>
        <v>21944000</v>
      </c>
      <c r="D22" s="28">
        <f t="shared" si="1"/>
        <v>6089454.7399999993</v>
      </c>
      <c r="E22" s="34">
        <f t="shared" si="0"/>
        <v>0.27749976029894274</v>
      </c>
    </row>
    <row r="23" spans="1:6" s="17" customFormat="1" ht="15" customHeight="1">
      <c r="A23" s="15" t="s">
        <v>7</v>
      </c>
      <c r="B23" s="16" t="s">
        <v>8</v>
      </c>
      <c r="C23" s="28">
        <f t="shared" si="1"/>
        <v>4849440</v>
      </c>
      <c r="D23" s="28">
        <f t="shared" si="1"/>
        <v>1358946.24</v>
      </c>
      <c r="E23" s="34">
        <f t="shared" si="0"/>
        <v>0.28022745719093339</v>
      </c>
    </row>
    <row r="24" spans="1:6" s="17" customFormat="1" ht="15" customHeight="1">
      <c r="A24" s="15" t="s">
        <v>9</v>
      </c>
      <c r="B24" s="16" t="s">
        <v>10</v>
      </c>
      <c r="C24" s="28">
        <f t="shared" si="1"/>
        <v>590000</v>
      </c>
      <c r="D24" s="28">
        <f t="shared" si="1"/>
        <v>28790.04</v>
      </c>
      <c r="E24" s="34">
        <f t="shared" si="0"/>
        <v>4.8796677966101695E-2</v>
      </c>
    </row>
    <row r="25" spans="1:6" s="17" customFormat="1" ht="15" customHeight="1">
      <c r="A25" s="15" t="s">
        <v>31</v>
      </c>
      <c r="B25" s="16" t="s">
        <v>32</v>
      </c>
      <c r="C25" s="28">
        <f t="shared" si="1"/>
        <v>44000</v>
      </c>
      <c r="D25" s="28">
        <f t="shared" si="1"/>
        <v>4999.8999999999996</v>
      </c>
      <c r="E25" s="34">
        <f t="shared" si="0"/>
        <v>0.11363409090909091</v>
      </c>
    </row>
    <row r="26" spans="1:6" s="17" customFormat="1" ht="15" customHeight="1">
      <c r="A26" s="15" t="s">
        <v>33</v>
      </c>
      <c r="B26" s="16" t="s">
        <v>34</v>
      </c>
      <c r="C26" s="28">
        <f t="shared" si="1"/>
        <v>3374000</v>
      </c>
      <c r="D26" s="28">
        <f t="shared" si="1"/>
        <v>888167.75000000012</v>
      </c>
      <c r="E26" s="34">
        <f t="shared" si="0"/>
        <v>0.26323881149970363</v>
      </c>
    </row>
    <row r="27" spans="1:6" s="17" customFormat="1" ht="15" customHeight="1">
      <c r="A27" s="15" t="s">
        <v>11</v>
      </c>
      <c r="B27" s="16" t="s">
        <v>12</v>
      </c>
      <c r="C27" s="28">
        <f t="shared" si="1"/>
        <v>1005040</v>
      </c>
      <c r="D27" s="28">
        <f t="shared" si="1"/>
        <v>201194.16999999998</v>
      </c>
      <c r="E27" s="34">
        <f t="shared" si="0"/>
        <v>0.20018523640850114</v>
      </c>
    </row>
    <row r="28" spans="1:6" s="17" customFormat="1" ht="15" customHeight="1">
      <c r="A28" s="15" t="s">
        <v>13</v>
      </c>
      <c r="B28" s="16" t="s">
        <v>14</v>
      </c>
      <c r="C28" s="28">
        <f t="shared" si="1"/>
        <v>25000</v>
      </c>
      <c r="D28" s="28">
        <f t="shared" si="1"/>
        <v>648</v>
      </c>
      <c r="E28" s="34">
        <f t="shared" si="0"/>
        <v>2.5919999999999999E-2</v>
      </c>
    </row>
    <row r="29" spans="1:6" s="17" customFormat="1" ht="15" customHeight="1">
      <c r="A29" s="15" t="s">
        <v>15</v>
      </c>
      <c r="B29" s="16" t="s">
        <v>16</v>
      </c>
      <c r="C29" s="28">
        <f t="shared" si="1"/>
        <v>293160</v>
      </c>
      <c r="D29" s="28">
        <f t="shared" si="1"/>
        <v>51446.65</v>
      </c>
      <c r="E29" s="34">
        <f t="shared" si="0"/>
        <v>0.17549000545777049</v>
      </c>
    </row>
    <row r="30" spans="1:6" s="17" customFormat="1" ht="15" customHeight="1">
      <c r="A30" s="15" t="s">
        <v>17</v>
      </c>
      <c r="B30" s="16" t="s">
        <v>18</v>
      </c>
      <c r="C30" s="28">
        <f t="shared" si="1"/>
        <v>857300</v>
      </c>
      <c r="D30" s="28">
        <f t="shared" si="1"/>
        <v>182220.2</v>
      </c>
      <c r="E30" s="34">
        <f t="shared" si="0"/>
        <v>0.21255126560130644</v>
      </c>
    </row>
    <row r="31" spans="1:6" s="17" customFormat="1" ht="15" customHeight="1">
      <c r="A31" s="15" t="s">
        <v>19</v>
      </c>
      <c r="B31" s="16" t="s">
        <v>20</v>
      </c>
      <c r="C31" s="28">
        <f t="shared" si="1"/>
        <v>3130500</v>
      </c>
      <c r="D31" s="28">
        <f t="shared" si="1"/>
        <v>1004853.91</v>
      </c>
      <c r="E31" s="34">
        <f t="shared" si="0"/>
        <v>0.32098831177128256</v>
      </c>
    </row>
    <row r="32" spans="1:6" s="1" customFormat="1" ht="15" hidden="1" customHeight="1">
      <c r="A32" s="10" t="s">
        <v>29</v>
      </c>
      <c r="B32" s="3" t="s">
        <v>73</v>
      </c>
      <c r="C32" s="26">
        <f>C33+C34+C35+C36+C37+C38+C39+C40+C41+C42</f>
        <v>2027200</v>
      </c>
      <c r="D32" s="26">
        <f>D33+D34+D35+D36+D37+D38+D39+D40+D41+D42</f>
        <v>586064.8600000001</v>
      </c>
      <c r="E32" s="23">
        <f t="shared" si="0"/>
        <v>0.2891006610102605</v>
      </c>
    </row>
    <row r="33" spans="1:5" s="1" customFormat="1" ht="15" hidden="1" customHeight="1">
      <c r="A33" s="9" t="s">
        <v>5</v>
      </c>
      <c r="B33" s="4" t="s">
        <v>6</v>
      </c>
      <c r="C33" s="27">
        <v>1194700</v>
      </c>
      <c r="D33" s="25">
        <v>341003.52000000002</v>
      </c>
      <c r="E33" s="23">
        <f t="shared" si="0"/>
        <v>0.28543025027203484</v>
      </c>
    </row>
    <row r="34" spans="1:5" s="1" customFormat="1" ht="15" hidden="1" customHeight="1">
      <c r="A34" s="9" t="s">
        <v>7</v>
      </c>
      <c r="B34" s="4" t="s">
        <v>8</v>
      </c>
      <c r="C34" s="27">
        <v>262800</v>
      </c>
      <c r="D34" s="25">
        <v>74950.48</v>
      </c>
      <c r="E34" s="23">
        <f t="shared" si="0"/>
        <v>0.28519969558599695</v>
      </c>
    </row>
    <row r="35" spans="1:5" s="1" customFormat="1" ht="15" hidden="1" customHeight="1">
      <c r="A35" s="9" t="s">
        <v>9</v>
      </c>
      <c r="B35" s="4" t="s">
        <v>10</v>
      </c>
      <c r="C35" s="27">
        <v>35000</v>
      </c>
      <c r="D35" s="25">
        <v>1650</v>
      </c>
      <c r="E35" s="23">
        <f t="shared" si="0"/>
        <v>4.7142857142857146E-2</v>
      </c>
    </row>
    <row r="36" spans="1:5" s="1" customFormat="1" ht="15" hidden="1" customHeight="1">
      <c r="A36" s="9" t="s">
        <v>31</v>
      </c>
      <c r="B36" s="4" t="s">
        <v>32</v>
      </c>
      <c r="C36" s="27">
        <v>5000</v>
      </c>
      <c r="D36" s="25">
        <v>0</v>
      </c>
      <c r="E36" s="23">
        <f t="shared" si="0"/>
        <v>0</v>
      </c>
    </row>
    <row r="37" spans="1:5" s="1" customFormat="1" ht="15" hidden="1" customHeight="1">
      <c r="A37" s="9" t="s">
        <v>33</v>
      </c>
      <c r="B37" s="4" t="s">
        <v>34</v>
      </c>
      <c r="C37" s="27">
        <v>184000</v>
      </c>
      <c r="D37" s="25">
        <v>54989.78</v>
      </c>
      <c r="E37" s="23">
        <f t="shared" si="0"/>
        <v>0.2988575</v>
      </c>
    </row>
    <row r="38" spans="1:5" s="1" customFormat="1" ht="15" hidden="1" customHeight="1">
      <c r="A38" s="9" t="s">
        <v>11</v>
      </c>
      <c r="B38" s="4" t="s">
        <v>12</v>
      </c>
      <c r="C38" s="27">
        <v>100000</v>
      </c>
      <c r="D38" s="25">
        <v>27172.880000000001</v>
      </c>
      <c r="E38" s="23">
        <f t="shared" si="0"/>
        <v>0.27172879999999999</v>
      </c>
    </row>
    <row r="39" spans="1:5" s="1" customFormat="1" ht="15" hidden="1" customHeight="1">
      <c r="A39" s="9" t="s">
        <v>13</v>
      </c>
      <c r="B39" s="4" t="s">
        <v>14</v>
      </c>
      <c r="C39" s="27">
        <v>3000</v>
      </c>
      <c r="D39" s="25">
        <v>0</v>
      </c>
      <c r="E39" s="23">
        <f t="shared" si="0"/>
        <v>0</v>
      </c>
    </row>
    <row r="40" spans="1:5" s="1" customFormat="1" ht="15" hidden="1" customHeight="1">
      <c r="A40" s="9" t="s">
        <v>15</v>
      </c>
      <c r="B40" s="4" t="s">
        <v>16</v>
      </c>
      <c r="C40" s="27">
        <v>6600</v>
      </c>
      <c r="D40" s="25">
        <v>989.03</v>
      </c>
      <c r="E40" s="23">
        <f t="shared" si="0"/>
        <v>0.14985303030303029</v>
      </c>
    </row>
    <row r="41" spans="1:5" s="1" customFormat="1" ht="15" hidden="1" customHeight="1">
      <c r="A41" s="9" t="s">
        <v>17</v>
      </c>
      <c r="B41" s="4" t="s">
        <v>18</v>
      </c>
      <c r="C41" s="27">
        <v>36200</v>
      </c>
      <c r="D41" s="25">
        <v>8615.6299999999992</v>
      </c>
      <c r="E41" s="23">
        <f t="shared" si="0"/>
        <v>0.23800082872928174</v>
      </c>
    </row>
    <row r="42" spans="1:5" s="1" customFormat="1" ht="15" hidden="1" customHeight="1">
      <c r="A42" s="9" t="s">
        <v>19</v>
      </c>
      <c r="B42" s="4" t="s">
        <v>20</v>
      </c>
      <c r="C42" s="27">
        <v>199900</v>
      </c>
      <c r="D42" s="25">
        <v>76693.539999999994</v>
      </c>
      <c r="E42" s="23">
        <f t="shared" si="0"/>
        <v>0.38365952976488243</v>
      </c>
    </row>
    <row r="43" spans="1:5" s="1" customFormat="1" ht="15" hidden="1" customHeight="1">
      <c r="A43" s="10" t="s">
        <v>29</v>
      </c>
      <c r="B43" s="3" t="s">
        <v>74</v>
      </c>
      <c r="C43" s="26">
        <f>C44+C45+C46+C47+C48+C49+C50+C51+C52+C53</f>
        <v>8256900</v>
      </c>
      <c r="D43" s="26">
        <f>D44+D45+D46+D47+D48+D49+D50+D51+D52+D53</f>
        <v>2030631.8699999999</v>
      </c>
      <c r="E43" s="23">
        <f t="shared" si="0"/>
        <v>0.24593150819314755</v>
      </c>
    </row>
    <row r="44" spans="1:5" s="1" customFormat="1" ht="15" hidden="1" customHeight="1">
      <c r="A44" s="9" t="s">
        <v>5</v>
      </c>
      <c r="B44" s="4" t="s">
        <v>6</v>
      </c>
      <c r="C44" s="27">
        <v>5033800</v>
      </c>
      <c r="D44" s="25">
        <v>1273087.18</v>
      </c>
      <c r="E44" s="23">
        <f t="shared" si="0"/>
        <v>0.25290777941118042</v>
      </c>
    </row>
    <row r="45" spans="1:5" s="1" customFormat="1" ht="15" hidden="1" customHeight="1">
      <c r="A45" s="9" t="s">
        <v>7</v>
      </c>
      <c r="B45" s="4" t="s">
        <v>8</v>
      </c>
      <c r="C45" s="27">
        <v>1129400</v>
      </c>
      <c r="D45" s="25">
        <v>289942.57</v>
      </c>
      <c r="E45" s="23">
        <f t="shared" si="0"/>
        <v>0.25672265804852135</v>
      </c>
    </row>
    <row r="46" spans="1:5" s="1" customFormat="1" ht="15" hidden="1" customHeight="1">
      <c r="A46" s="9" t="s">
        <v>9</v>
      </c>
      <c r="B46" s="4" t="s">
        <v>10</v>
      </c>
      <c r="C46" s="27">
        <v>138500</v>
      </c>
      <c r="D46" s="25">
        <v>1280</v>
      </c>
      <c r="E46" s="23">
        <f t="shared" si="0"/>
        <v>9.2418772563176901E-3</v>
      </c>
    </row>
    <row r="47" spans="1:5" s="1" customFormat="1" ht="15" hidden="1" customHeight="1">
      <c r="A47" s="9" t="s">
        <v>31</v>
      </c>
      <c r="B47" s="4" t="s">
        <v>32</v>
      </c>
      <c r="C47" s="27">
        <v>10000</v>
      </c>
      <c r="D47" s="25">
        <v>0</v>
      </c>
      <c r="E47" s="23">
        <f t="shared" si="0"/>
        <v>0</v>
      </c>
    </row>
    <row r="48" spans="1:5" s="1" customFormat="1" ht="15" hidden="1" customHeight="1">
      <c r="A48" s="9" t="s">
        <v>33</v>
      </c>
      <c r="B48" s="4" t="s">
        <v>34</v>
      </c>
      <c r="C48" s="27">
        <v>750000</v>
      </c>
      <c r="D48" s="25">
        <v>224557.38</v>
      </c>
      <c r="E48" s="23">
        <f t="shared" si="0"/>
        <v>0.29940983999999998</v>
      </c>
    </row>
    <row r="49" spans="1:5" s="1" customFormat="1" ht="15" hidden="1" customHeight="1">
      <c r="A49" s="9" t="s">
        <v>11</v>
      </c>
      <c r="B49" s="4" t="s">
        <v>12</v>
      </c>
      <c r="C49" s="27">
        <v>120000</v>
      </c>
      <c r="D49" s="25">
        <v>16532.73</v>
      </c>
      <c r="E49" s="23">
        <f t="shared" si="0"/>
        <v>0.13777275</v>
      </c>
    </row>
    <row r="50" spans="1:5" s="1" customFormat="1" ht="15" hidden="1" customHeight="1">
      <c r="A50" s="9" t="s">
        <v>13</v>
      </c>
      <c r="B50" s="4" t="s">
        <v>14</v>
      </c>
      <c r="C50" s="27">
        <v>5000</v>
      </c>
      <c r="D50" s="25">
        <v>0</v>
      </c>
      <c r="E50" s="23">
        <f t="shared" si="0"/>
        <v>0</v>
      </c>
    </row>
    <row r="51" spans="1:5" s="1" customFormat="1" ht="15" hidden="1" customHeight="1">
      <c r="A51" s="9" t="s">
        <v>15</v>
      </c>
      <c r="B51" s="4" t="s">
        <v>16</v>
      </c>
      <c r="C51" s="27">
        <v>80000</v>
      </c>
      <c r="D51" s="25">
        <v>17693.509999999998</v>
      </c>
      <c r="E51" s="23">
        <f t="shared" si="0"/>
        <v>0.22116887499999999</v>
      </c>
    </row>
    <row r="52" spans="1:5" s="1" customFormat="1" ht="15" hidden="1" customHeight="1">
      <c r="A52" s="9" t="s">
        <v>17</v>
      </c>
      <c r="B52" s="4" t="s">
        <v>18</v>
      </c>
      <c r="C52" s="27">
        <v>240200</v>
      </c>
      <c r="D52" s="25">
        <v>48436.67</v>
      </c>
      <c r="E52" s="23">
        <f t="shared" si="0"/>
        <v>0.20165141548709409</v>
      </c>
    </row>
    <row r="53" spans="1:5" s="1" customFormat="1" ht="15" hidden="1" customHeight="1">
      <c r="A53" s="9" t="s">
        <v>19</v>
      </c>
      <c r="B53" s="4" t="s">
        <v>20</v>
      </c>
      <c r="C53" s="27">
        <v>750000</v>
      </c>
      <c r="D53" s="25">
        <v>159101.82999999999</v>
      </c>
      <c r="E53" s="23">
        <f t="shared" si="0"/>
        <v>0.21213577333333331</v>
      </c>
    </row>
    <row r="54" spans="1:5" s="1" customFormat="1" ht="15" hidden="1" customHeight="1">
      <c r="A54" s="10" t="s">
        <v>29</v>
      </c>
      <c r="B54" s="3" t="s">
        <v>75</v>
      </c>
      <c r="C54" s="26">
        <f>C55+C56+C57+C58+C59+C60+C61+C62+C63+C64</f>
        <v>4966500</v>
      </c>
      <c r="D54" s="26">
        <f>D55+D56+D57+D58+D59+D60+D61+D62+D63+D64</f>
        <v>1446197.6799999997</v>
      </c>
      <c r="E54" s="23">
        <f t="shared" si="0"/>
        <v>0.29119051243330307</v>
      </c>
    </row>
    <row r="55" spans="1:5" s="1" customFormat="1" ht="15" hidden="1" customHeight="1">
      <c r="A55" s="9" t="s">
        <v>5</v>
      </c>
      <c r="B55" s="4" t="s">
        <v>6</v>
      </c>
      <c r="C55" s="27">
        <v>3245600</v>
      </c>
      <c r="D55" s="25">
        <v>950247.91</v>
      </c>
      <c r="E55" s="23">
        <f t="shared" si="0"/>
        <v>0.292780351860981</v>
      </c>
    </row>
    <row r="56" spans="1:5" s="1" customFormat="1" ht="15" hidden="1" customHeight="1">
      <c r="A56" s="9" t="s">
        <v>7</v>
      </c>
      <c r="B56" s="4" t="s">
        <v>8</v>
      </c>
      <c r="C56" s="27">
        <v>714000</v>
      </c>
      <c r="D56" s="25">
        <v>209960.57</v>
      </c>
      <c r="E56" s="23">
        <f t="shared" si="0"/>
        <v>0.29406242296918766</v>
      </c>
    </row>
    <row r="57" spans="1:5" s="1" customFormat="1" ht="15" hidden="1" customHeight="1">
      <c r="A57" s="9" t="s">
        <v>9</v>
      </c>
      <c r="B57" s="4" t="s">
        <v>10</v>
      </c>
      <c r="C57" s="27">
        <v>71000</v>
      </c>
      <c r="D57" s="25">
        <v>10000</v>
      </c>
      <c r="E57" s="23">
        <f t="shared" si="0"/>
        <v>0.14084507042253522</v>
      </c>
    </row>
    <row r="58" spans="1:5" s="1" customFormat="1" ht="15" hidden="1" customHeight="1">
      <c r="A58" s="9" t="s">
        <v>31</v>
      </c>
      <c r="B58" s="4" t="s">
        <v>32</v>
      </c>
      <c r="C58" s="27">
        <v>7000</v>
      </c>
      <c r="D58" s="25">
        <v>0</v>
      </c>
      <c r="E58" s="23">
        <f t="shared" si="0"/>
        <v>0</v>
      </c>
    </row>
    <row r="59" spans="1:5" s="1" customFormat="1" ht="15" hidden="1" customHeight="1">
      <c r="A59" s="9" t="s">
        <v>33</v>
      </c>
      <c r="B59" s="4" t="s">
        <v>34</v>
      </c>
      <c r="C59" s="27">
        <v>500000</v>
      </c>
      <c r="D59" s="25">
        <v>149379.13</v>
      </c>
      <c r="E59" s="23">
        <f t="shared" si="0"/>
        <v>0.29875826</v>
      </c>
    </row>
    <row r="60" spans="1:5" s="1" customFormat="1" ht="15" hidden="1" customHeight="1">
      <c r="A60" s="9" t="s">
        <v>11</v>
      </c>
      <c r="B60" s="4" t="s">
        <v>12</v>
      </c>
      <c r="C60" s="27">
        <v>120000</v>
      </c>
      <c r="D60" s="25">
        <v>35864.44</v>
      </c>
      <c r="E60" s="23">
        <f t="shared" si="0"/>
        <v>0.29887033333333335</v>
      </c>
    </row>
    <row r="61" spans="1:5" s="1" customFormat="1" ht="15" hidden="1" customHeight="1">
      <c r="A61" s="9" t="s">
        <v>13</v>
      </c>
      <c r="B61" s="4" t="s">
        <v>14</v>
      </c>
      <c r="C61" s="27">
        <v>2000</v>
      </c>
      <c r="D61" s="25">
        <v>0</v>
      </c>
      <c r="E61" s="23">
        <f t="shared" si="0"/>
        <v>0</v>
      </c>
    </row>
    <row r="62" spans="1:5" s="1" customFormat="1" ht="15" hidden="1" customHeight="1">
      <c r="A62" s="9" t="s">
        <v>15</v>
      </c>
      <c r="B62" s="4" t="s">
        <v>16</v>
      </c>
      <c r="C62" s="27">
        <v>42000</v>
      </c>
      <c r="D62" s="25">
        <v>6940.52</v>
      </c>
      <c r="E62" s="23">
        <f t="shared" si="0"/>
        <v>0.1652504761904762</v>
      </c>
    </row>
    <row r="63" spans="1:5" s="1" customFormat="1" ht="15" hidden="1" customHeight="1">
      <c r="A63" s="9" t="s">
        <v>17</v>
      </c>
      <c r="B63" s="4" t="s">
        <v>18</v>
      </c>
      <c r="C63" s="27">
        <v>65000</v>
      </c>
      <c r="D63" s="25">
        <v>12973.4</v>
      </c>
      <c r="E63" s="23">
        <f t="shared" si="0"/>
        <v>0.19959076923076924</v>
      </c>
    </row>
    <row r="64" spans="1:5" s="1" customFormat="1" ht="15" hidden="1" customHeight="1">
      <c r="A64" s="9" t="s">
        <v>19</v>
      </c>
      <c r="B64" s="4" t="s">
        <v>20</v>
      </c>
      <c r="C64" s="27">
        <v>199900</v>
      </c>
      <c r="D64" s="25">
        <v>70831.710000000006</v>
      </c>
      <c r="E64" s="23">
        <f t="shared" si="0"/>
        <v>0.35433571785892948</v>
      </c>
    </row>
    <row r="65" spans="1:5" s="1" customFormat="1" ht="15" hidden="1" customHeight="1">
      <c r="A65" s="10" t="s">
        <v>29</v>
      </c>
      <c r="B65" s="3" t="s">
        <v>76</v>
      </c>
      <c r="C65" s="26">
        <f>C66+C67+C68+C69+C70+C71+C72+C73+C74+C75</f>
        <v>3685200</v>
      </c>
      <c r="D65" s="26">
        <f>D66+D67+D68+D69+D70+D71+D72+D73+D74+D75</f>
        <v>999431.21</v>
      </c>
      <c r="E65" s="23">
        <f t="shared" si="0"/>
        <v>0.27120134863779444</v>
      </c>
    </row>
    <row r="66" spans="1:5" s="1" customFormat="1" ht="15" hidden="1" customHeight="1">
      <c r="A66" s="9" t="s">
        <v>5</v>
      </c>
      <c r="B66" s="4" t="s">
        <v>6</v>
      </c>
      <c r="C66" s="27">
        <v>2191200</v>
      </c>
      <c r="D66" s="25">
        <v>570128.88</v>
      </c>
      <c r="E66" s="23">
        <f t="shared" si="0"/>
        <v>0.26019025191675793</v>
      </c>
    </row>
    <row r="67" spans="1:5" s="1" customFormat="1" ht="15" hidden="1" customHeight="1">
      <c r="A67" s="9" t="s">
        <v>7</v>
      </c>
      <c r="B67" s="4" t="s">
        <v>8</v>
      </c>
      <c r="C67" s="27">
        <v>482040</v>
      </c>
      <c r="D67" s="25">
        <v>129784.91</v>
      </c>
      <c r="E67" s="23">
        <f t="shared" si="0"/>
        <v>0.26924095510745999</v>
      </c>
    </row>
    <row r="68" spans="1:5" s="1" customFormat="1" ht="15" hidden="1" customHeight="1">
      <c r="A68" s="9" t="s">
        <v>9</v>
      </c>
      <c r="B68" s="4" t="s">
        <v>10</v>
      </c>
      <c r="C68" s="27">
        <v>61500</v>
      </c>
      <c r="D68" s="25">
        <v>4175.04</v>
      </c>
      <c r="E68" s="23">
        <f t="shared" si="0"/>
        <v>6.7886829268292675E-2</v>
      </c>
    </row>
    <row r="69" spans="1:5" s="1" customFormat="1" ht="15" hidden="1" customHeight="1">
      <c r="A69" s="9" t="s">
        <v>31</v>
      </c>
      <c r="B69" s="4" t="s">
        <v>32</v>
      </c>
      <c r="C69" s="27">
        <v>5000</v>
      </c>
      <c r="D69" s="25">
        <v>0</v>
      </c>
      <c r="E69" s="23">
        <f t="shared" si="0"/>
        <v>0</v>
      </c>
    </row>
    <row r="70" spans="1:5" s="1" customFormat="1" ht="15" hidden="1" customHeight="1">
      <c r="A70" s="9" t="s">
        <v>33</v>
      </c>
      <c r="B70" s="4" t="s">
        <v>34</v>
      </c>
      <c r="C70" s="27">
        <v>350000</v>
      </c>
      <c r="D70" s="25">
        <v>69297.33</v>
      </c>
      <c r="E70" s="23">
        <f t="shared" ref="E70:E133" si="2">D70/C70</f>
        <v>0.19799237142857143</v>
      </c>
    </row>
    <row r="71" spans="1:5" s="1" customFormat="1" ht="15" hidden="1" customHeight="1">
      <c r="A71" s="9" t="s">
        <v>11</v>
      </c>
      <c r="B71" s="4" t="s">
        <v>12</v>
      </c>
      <c r="C71" s="27">
        <v>130000</v>
      </c>
      <c r="D71" s="25">
        <v>39980.32</v>
      </c>
      <c r="E71" s="23">
        <f t="shared" si="2"/>
        <v>0.3075409230769231</v>
      </c>
    </row>
    <row r="72" spans="1:5" s="1" customFormat="1" ht="15" hidden="1" customHeight="1">
      <c r="A72" s="9" t="s">
        <v>13</v>
      </c>
      <c r="B72" s="4" t="s">
        <v>14</v>
      </c>
      <c r="C72" s="27">
        <v>3000</v>
      </c>
      <c r="D72" s="25">
        <v>408</v>
      </c>
      <c r="E72" s="23">
        <f t="shared" si="2"/>
        <v>0.13600000000000001</v>
      </c>
    </row>
    <row r="73" spans="1:5" s="1" customFormat="1" ht="15" hidden="1" customHeight="1">
      <c r="A73" s="9" t="s">
        <v>15</v>
      </c>
      <c r="B73" s="4" t="s">
        <v>16</v>
      </c>
      <c r="C73" s="27">
        <v>41760</v>
      </c>
      <c r="D73" s="25">
        <v>2425.2600000000002</v>
      </c>
      <c r="E73" s="23">
        <f t="shared" si="2"/>
        <v>5.8076149425287361E-2</v>
      </c>
    </row>
    <row r="74" spans="1:5" s="1" customFormat="1" ht="15" hidden="1" customHeight="1">
      <c r="A74" s="9" t="s">
        <v>17</v>
      </c>
      <c r="B74" s="4" t="s">
        <v>18</v>
      </c>
      <c r="C74" s="27">
        <v>60000</v>
      </c>
      <c r="D74" s="25">
        <v>15000</v>
      </c>
      <c r="E74" s="23">
        <f t="shared" si="2"/>
        <v>0.25</v>
      </c>
    </row>
    <row r="75" spans="1:5" s="1" customFormat="1" ht="15" hidden="1" customHeight="1">
      <c r="A75" s="9" t="s">
        <v>19</v>
      </c>
      <c r="B75" s="4" t="s">
        <v>20</v>
      </c>
      <c r="C75" s="27">
        <v>360700</v>
      </c>
      <c r="D75" s="25">
        <v>168231.47</v>
      </c>
      <c r="E75" s="23">
        <f t="shared" si="2"/>
        <v>0.46640274466315496</v>
      </c>
    </row>
    <row r="76" spans="1:5" s="1" customFormat="1" ht="15" hidden="1" customHeight="1">
      <c r="A76" s="10" t="s">
        <v>29</v>
      </c>
      <c r="B76" s="3" t="s">
        <v>77</v>
      </c>
      <c r="C76" s="26">
        <f>C77+C78+C79+C80+C81+C82+C83+C84+C85+C86</f>
        <v>5843400</v>
      </c>
      <c r="D76" s="26">
        <f>D77+D78+D79+D80+D81+D82+D83+D84+D85+D86</f>
        <v>1752966.0099999998</v>
      </c>
      <c r="E76" s="23">
        <f t="shared" si="2"/>
        <v>0.29999076051613782</v>
      </c>
    </row>
    <row r="77" spans="1:5" s="1" customFormat="1" ht="15" hidden="1" customHeight="1">
      <c r="A77" s="9" t="s">
        <v>5</v>
      </c>
      <c r="B77" s="4" t="s">
        <v>6</v>
      </c>
      <c r="C77" s="27">
        <v>3663700</v>
      </c>
      <c r="D77" s="25">
        <v>1123180.1000000001</v>
      </c>
      <c r="E77" s="23">
        <f t="shared" si="2"/>
        <v>0.306569888364222</v>
      </c>
    </row>
    <row r="78" spans="1:5" s="1" customFormat="1" ht="15" hidden="1" customHeight="1">
      <c r="A78" s="9" t="s">
        <v>7</v>
      </c>
      <c r="B78" s="4" t="s">
        <v>8</v>
      </c>
      <c r="C78" s="27">
        <v>805900</v>
      </c>
      <c r="D78" s="25">
        <v>247123.17</v>
      </c>
      <c r="E78" s="23">
        <f t="shared" si="2"/>
        <v>0.30664247425238866</v>
      </c>
    </row>
    <row r="79" spans="1:5" s="1" customFormat="1" ht="15" hidden="1" customHeight="1">
      <c r="A79" s="9" t="s">
        <v>9</v>
      </c>
      <c r="B79" s="4" t="s">
        <v>10</v>
      </c>
      <c r="C79" s="27">
        <v>97000</v>
      </c>
      <c r="D79" s="25">
        <v>5895</v>
      </c>
      <c r="E79" s="23">
        <f t="shared" si="2"/>
        <v>6.0773195876288662E-2</v>
      </c>
    </row>
    <row r="80" spans="1:5" s="1" customFormat="1" ht="15" hidden="1" customHeight="1">
      <c r="A80" s="9" t="s">
        <v>31</v>
      </c>
      <c r="B80" s="4" t="s">
        <v>32</v>
      </c>
      <c r="C80" s="27">
        <v>5000</v>
      </c>
      <c r="D80" s="25">
        <v>4999.8999999999996</v>
      </c>
      <c r="E80" s="23">
        <f t="shared" si="2"/>
        <v>0.99997999999999998</v>
      </c>
    </row>
    <row r="81" spans="1:5" s="1" customFormat="1" ht="15" hidden="1" customHeight="1">
      <c r="A81" s="9" t="s">
        <v>33</v>
      </c>
      <c r="B81" s="4" t="s">
        <v>34</v>
      </c>
      <c r="C81" s="27">
        <v>540000</v>
      </c>
      <c r="D81" s="25">
        <v>119047.42</v>
      </c>
      <c r="E81" s="23">
        <f t="shared" si="2"/>
        <v>0.22045818518518517</v>
      </c>
    </row>
    <row r="82" spans="1:5" s="1" customFormat="1" ht="15" hidden="1" customHeight="1">
      <c r="A82" s="9" t="s">
        <v>11</v>
      </c>
      <c r="B82" s="4" t="s">
        <v>12</v>
      </c>
      <c r="C82" s="27">
        <v>120000</v>
      </c>
      <c r="D82" s="25">
        <v>37012.99</v>
      </c>
      <c r="E82" s="23">
        <f t="shared" si="2"/>
        <v>0.30844158333333332</v>
      </c>
    </row>
    <row r="83" spans="1:5" s="1" customFormat="1" ht="15" hidden="1" customHeight="1">
      <c r="A83" s="9" t="s">
        <v>13</v>
      </c>
      <c r="B83" s="4" t="s">
        <v>14</v>
      </c>
      <c r="C83" s="27">
        <v>6000</v>
      </c>
      <c r="D83" s="25">
        <v>0</v>
      </c>
      <c r="E83" s="23">
        <f t="shared" si="2"/>
        <v>0</v>
      </c>
    </row>
    <row r="84" spans="1:5" s="1" customFormat="1" ht="15" hidden="1" customHeight="1">
      <c r="A84" s="9" t="s">
        <v>15</v>
      </c>
      <c r="B84" s="4" t="s">
        <v>16</v>
      </c>
      <c r="C84" s="27">
        <v>64800</v>
      </c>
      <c r="D84" s="25">
        <v>11285.97</v>
      </c>
      <c r="E84" s="23">
        <f t="shared" si="2"/>
        <v>0.1741662037037037</v>
      </c>
    </row>
    <row r="85" spans="1:5" s="1" customFormat="1" ht="15" hidden="1" customHeight="1">
      <c r="A85" s="9" t="s">
        <v>17</v>
      </c>
      <c r="B85" s="4" t="s">
        <v>18</v>
      </c>
      <c r="C85" s="27">
        <v>96000</v>
      </c>
      <c r="D85" s="25">
        <v>16000</v>
      </c>
      <c r="E85" s="23">
        <f t="shared" si="2"/>
        <v>0.16666666666666666</v>
      </c>
    </row>
    <row r="86" spans="1:5" s="1" customFormat="1" ht="15" hidden="1" customHeight="1">
      <c r="A86" s="9" t="s">
        <v>19</v>
      </c>
      <c r="B86" s="4" t="s">
        <v>20</v>
      </c>
      <c r="C86" s="27">
        <v>445000</v>
      </c>
      <c r="D86" s="25">
        <v>188421.46</v>
      </c>
      <c r="E86" s="23">
        <f t="shared" si="2"/>
        <v>0.42341901123595505</v>
      </c>
    </row>
    <row r="87" spans="1:5" s="1" customFormat="1" ht="15" hidden="1" customHeight="1">
      <c r="A87" s="10" t="s">
        <v>29</v>
      </c>
      <c r="B87" s="3" t="s">
        <v>78</v>
      </c>
      <c r="C87" s="26">
        <f>C88+C89+C90+C91+C92+C93+C94+C95+C96+C97</f>
        <v>7156300</v>
      </c>
      <c r="D87" s="26">
        <f>D88+D89+D90+D91+D92+D93+D94+D95+D96+D97</f>
        <v>1928797.69</v>
      </c>
      <c r="E87" s="23">
        <f t="shared" si="2"/>
        <v>0.26952443161969175</v>
      </c>
    </row>
    <row r="88" spans="1:5" s="1" customFormat="1" ht="15" hidden="1" customHeight="1">
      <c r="A88" s="9" t="s">
        <v>5</v>
      </c>
      <c r="B88" s="4" t="s">
        <v>6</v>
      </c>
      <c r="C88" s="27">
        <v>4370000</v>
      </c>
      <c r="D88" s="25">
        <v>1152296.6000000001</v>
      </c>
      <c r="E88" s="23">
        <f t="shared" si="2"/>
        <v>0.26368343249427922</v>
      </c>
    </row>
    <row r="89" spans="1:5" s="1" customFormat="1" ht="15" hidden="1" customHeight="1">
      <c r="A89" s="9" t="s">
        <v>7</v>
      </c>
      <c r="B89" s="4" t="s">
        <v>8</v>
      </c>
      <c r="C89" s="27">
        <v>961400</v>
      </c>
      <c r="D89" s="25">
        <v>257359.54</v>
      </c>
      <c r="E89" s="23">
        <f t="shared" si="2"/>
        <v>0.26769246931558144</v>
      </c>
    </row>
    <row r="90" spans="1:5" s="1" customFormat="1" ht="15" hidden="1" customHeight="1">
      <c r="A90" s="9" t="s">
        <v>9</v>
      </c>
      <c r="B90" s="4" t="s">
        <v>10</v>
      </c>
      <c r="C90" s="27">
        <v>105000</v>
      </c>
      <c r="D90" s="25">
        <v>2895</v>
      </c>
      <c r="E90" s="23">
        <f t="shared" si="2"/>
        <v>2.7571428571428573E-2</v>
      </c>
    </row>
    <row r="91" spans="1:5" s="1" customFormat="1" ht="15" hidden="1" customHeight="1">
      <c r="A91" s="9" t="s">
        <v>31</v>
      </c>
      <c r="B91" s="4" t="s">
        <v>32</v>
      </c>
      <c r="C91" s="27">
        <v>5000</v>
      </c>
      <c r="D91" s="25">
        <v>0</v>
      </c>
      <c r="E91" s="23">
        <f t="shared" si="2"/>
        <v>0</v>
      </c>
    </row>
    <row r="92" spans="1:5" s="1" customFormat="1" ht="15" hidden="1" customHeight="1">
      <c r="A92" s="9" t="s">
        <v>33</v>
      </c>
      <c r="B92" s="4" t="s">
        <v>34</v>
      </c>
      <c r="C92" s="27">
        <v>600000</v>
      </c>
      <c r="D92" s="25">
        <v>178584.17</v>
      </c>
      <c r="E92" s="23">
        <f t="shared" si="2"/>
        <v>0.29764028333333337</v>
      </c>
    </row>
    <row r="93" spans="1:5" s="1" customFormat="1" ht="15" hidden="1" customHeight="1">
      <c r="A93" s="9" t="s">
        <v>11</v>
      </c>
      <c r="B93" s="4" t="s">
        <v>12</v>
      </c>
      <c r="C93" s="27">
        <v>120000</v>
      </c>
      <c r="D93" s="25">
        <v>16571.73</v>
      </c>
      <c r="E93" s="23">
        <f t="shared" si="2"/>
        <v>0.13809774999999999</v>
      </c>
    </row>
    <row r="94" spans="1:5" s="1" customFormat="1" ht="15" hidden="1" customHeight="1">
      <c r="A94" s="9" t="s">
        <v>13</v>
      </c>
      <c r="B94" s="4" t="s">
        <v>14</v>
      </c>
      <c r="C94" s="27">
        <v>5000</v>
      </c>
      <c r="D94" s="25">
        <v>240</v>
      </c>
      <c r="E94" s="23">
        <f t="shared" si="2"/>
        <v>4.8000000000000001E-2</v>
      </c>
    </row>
    <row r="95" spans="1:5" s="1" customFormat="1" ht="15" hidden="1" customHeight="1">
      <c r="A95" s="9" t="s">
        <v>15</v>
      </c>
      <c r="B95" s="4" t="s">
        <v>16</v>
      </c>
      <c r="C95" s="27">
        <v>40000</v>
      </c>
      <c r="D95" s="25">
        <v>9491.3799999999992</v>
      </c>
      <c r="E95" s="23">
        <f t="shared" si="2"/>
        <v>0.23728449999999998</v>
      </c>
    </row>
    <row r="96" spans="1:5" s="1" customFormat="1" ht="15" hidden="1" customHeight="1">
      <c r="A96" s="9" t="s">
        <v>17</v>
      </c>
      <c r="B96" s="4" t="s">
        <v>18</v>
      </c>
      <c r="C96" s="27">
        <v>199900</v>
      </c>
      <c r="D96" s="25">
        <v>42394.99</v>
      </c>
      <c r="E96" s="23">
        <f t="shared" si="2"/>
        <v>0.21208099049524762</v>
      </c>
    </row>
    <row r="97" spans="1:5" s="1" customFormat="1" ht="15" hidden="1" customHeight="1">
      <c r="A97" s="9" t="s">
        <v>19</v>
      </c>
      <c r="B97" s="4" t="s">
        <v>20</v>
      </c>
      <c r="C97" s="27">
        <v>750000</v>
      </c>
      <c r="D97" s="25">
        <v>268964.28000000003</v>
      </c>
      <c r="E97" s="23">
        <f t="shared" si="2"/>
        <v>0.35861904000000006</v>
      </c>
    </row>
    <row r="98" spans="1:5" s="1" customFormat="1" ht="15" hidden="1" customHeight="1">
      <c r="A98" s="10" t="s">
        <v>29</v>
      </c>
      <c r="B98" s="3" t="s">
        <v>79</v>
      </c>
      <c r="C98" s="26">
        <f>C99+C100+C101+C102+C103+C104+C105+C106+C107+C108</f>
        <v>4176940</v>
      </c>
      <c r="D98" s="26">
        <f>D99+D100+D101+D102+D103+D104+D105+D106+D107+D108</f>
        <v>1066632.28</v>
      </c>
      <c r="E98" s="23">
        <f t="shared" si="2"/>
        <v>0.25536212634129291</v>
      </c>
    </row>
    <row r="99" spans="1:5" s="1" customFormat="1" ht="15" hidden="1" customHeight="1">
      <c r="A99" s="9" t="s">
        <v>5</v>
      </c>
      <c r="B99" s="4" t="s">
        <v>6</v>
      </c>
      <c r="C99" s="27">
        <v>2245000</v>
      </c>
      <c r="D99" s="25">
        <v>679510.55</v>
      </c>
      <c r="E99" s="23">
        <f t="shared" si="2"/>
        <v>0.30267730512249447</v>
      </c>
    </row>
    <row r="100" spans="1:5" s="1" customFormat="1" ht="15" hidden="1" customHeight="1">
      <c r="A100" s="9" t="s">
        <v>7</v>
      </c>
      <c r="B100" s="4" t="s">
        <v>8</v>
      </c>
      <c r="C100" s="27">
        <v>493900</v>
      </c>
      <c r="D100" s="25">
        <v>149825</v>
      </c>
      <c r="E100" s="23">
        <f t="shared" si="2"/>
        <v>0.30335088074509009</v>
      </c>
    </row>
    <row r="101" spans="1:5" s="1" customFormat="1" ht="15" hidden="1" customHeight="1">
      <c r="A101" s="9" t="s">
        <v>9</v>
      </c>
      <c r="B101" s="4" t="s">
        <v>10</v>
      </c>
      <c r="C101" s="27">
        <v>82000</v>
      </c>
      <c r="D101" s="25">
        <v>2895</v>
      </c>
      <c r="E101" s="23">
        <f t="shared" si="2"/>
        <v>3.5304878048780484E-2</v>
      </c>
    </row>
    <row r="102" spans="1:5" s="1" customFormat="1" ht="15" hidden="1" customHeight="1">
      <c r="A102" s="9" t="s">
        <v>31</v>
      </c>
      <c r="B102" s="4" t="s">
        <v>32</v>
      </c>
      <c r="C102" s="27">
        <v>7000</v>
      </c>
      <c r="D102" s="25">
        <v>0</v>
      </c>
      <c r="E102" s="23">
        <f t="shared" si="2"/>
        <v>0</v>
      </c>
    </row>
    <row r="103" spans="1:5" s="1" customFormat="1" ht="15" hidden="1" customHeight="1">
      <c r="A103" s="9" t="s">
        <v>33</v>
      </c>
      <c r="B103" s="4" t="s">
        <v>34</v>
      </c>
      <c r="C103" s="27">
        <v>450000</v>
      </c>
      <c r="D103" s="25">
        <v>92312.54</v>
      </c>
      <c r="E103" s="23">
        <f t="shared" si="2"/>
        <v>0.20513897777777776</v>
      </c>
    </row>
    <row r="104" spans="1:5" s="1" customFormat="1" ht="15" hidden="1" customHeight="1">
      <c r="A104" s="9" t="s">
        <v>11</v>
      </c>
      <c r="B104" s="4" t="s">
        <v>12</v>
      </c>
      <c r="C104" s="27">
        <v>295040</v>
      </c>
      <c r="D104" s="25">
        <v>28059.08</v>
      </c>
      <c r="E104" s="23">
        <f t="shared" si="2"/>
        <v>9.5102630151843823E-2</v>
      </c>
    </row>
    <row r="105" spans="1:5" s="1" customFormat="1" ht="15" hidden="1" customHeight="1">
      <c r="A105" s="9" t="s">
        <v>13</v>
      </c>
      <c r="B105" s="4" t="s">
        <v>14</v>
      </c>
      <c r="C105" s="27">
        <v>1000</v>
      </c>
      <c r="D105" s="25">
        <v>0</v>
      </c>
      <c r="E105" s="23">
        <f t="shared" si="2"/>
        <v>0</v>
      </c>
    </row>
    <row r="106" spans="1:5" s="1" customFormat="1" ht="15" hidden="1" customHeight="1">
      <c r="A106" s="9" t="s">
        <v>15</v>
      </c>
      <c r="B106" s="4" t="s">
        <v>16</v>
      </c>
      <c r="C106" s="27">
        <v>18000</v>
      </c>
      <c r="D106" s="25">
        <v>2620.98</v>
      </c>
      <c r="E106" s="23">
        <f t="shared" si="2"/>
        <v>0.14560999999999999</v>
      </c>
    </row>
    <row r="107" spans="1:5" s="1" customFormat="1" ht="15" hidden="1" customHeight="1">
      <c r="A107" s="9" t="s">
        <v>17</v>
      </c>
      <c r="B107" s="4" t="s">
        <v>18</v>
      </c>
      <c r="C107" s="27">
        <v>160000</v>
      </c>
      <c r="D107" s="25">
        <v>38799.51</v>
      </c>
      <c r="E107" s="23">
        <f t="shared" si="2"/>
        <v>0.24249693750000001</v>
      </c>
    </row>
    <row r="108" spans="1:5" s="1" customFormat="1" ht="15" hidden="1" customHeight="1">
      <c r="A108" s="9" t="s">
        <v>19</v>
      </c>
      <c r="B108" s="4" t="s">
        <v>20</v>
      </c>
      <c r="C108" s="27">
        <v>425000</v>
      </c>
      <c r="D108" s="25">
        <v>72609.62</v>
      </c>
      <c r="E108" s="23">
        <f t="shared" si="2"/>
        <v>0.17084616470588235</v>
      </c>
    </row>
    <row r="109" spans="1:5" s="1" customFormat="1" ht="15" customHeight="1">
      <c r="A109" s="10" t="s">
        <v>35</v>
      </c>
      <c r="B109" s="3" t="s">
        <v>36</v>
      </c>
      <c r="C109" s="22">
        <f>C110+C111</f>
        <v>166000</v>
      </c>
      <c r="D109" s="22">
        <f>D110+D111</f>
        <v>0</v>
      </c>
      <c r="E109" s="23">
        <f t="shared" si="2"/>
        <v>0</v>
      </c>
    </row>
    <row r="110" spans="1:5" s="1" customFormat="1" ht="15" customHeight="1">
      <c r="A110" s="9" t="s">
        <v>9</v>
      </c>
      <c r="B110" s="4" t="s">
        <v>10</v>
      </c>
      <c r="C110" s="24">
        <v>120000</v>
      </c>
      <c r="D110" s="29">
        <v>0</v>
      </c>
      <c r="E110" s="23">
        <f t="shared" si="2"/>
        <v>0</v>
      </c>
    </row>
    <row r="111" spans="1:5" s="1" customFormat="1" ht="25.5">
      <c r="A111" s="9">
        <v>2282</v>
      </c>
      <c r="B111" s="4" t="s">
        <v>22</v>
      </c>
      <c r="C111" s="24">
        <v>46000</v>
      </c>
      <c r="D111" s="29">
        <v>0</v>
      </c>
      <c r="E111" s="23">
        <f t="shared" si="2"/>
        <v>0</v>
      </c>
    </row>
    <row r="112" spans="1:5" s="1" customFormat="1" ht="39" customHeight="1">
      <c r="A112" s="10" t="s">
        <v>37</v>
      </c>
      <c r="B112" s="3" t="s">
        <v>38</v>
      </c>
      <c r="C112" s="22">
        <f>C113</f>
        <v>480000</v>
      </c>
      <c r="D112" s="22">
        <f>D113</f>
        <v>0</v>
      </c>
      <c r="E112" s="23">
        <f t="shared" si="2"/>
        <v>0</v>
      </c>
    </row>
    <row r="113" spans="1:5" s="1" customFormat="1" ht="25.5">
      <c r="A113" s="9" t="s">
        <v>21</v>
      </c>
      <c r="B113" s="4" t="s">
        <v>22</v>
      </c>
      <c r="C113" s="24">
        <v>480000</v>
      </c>
      <c r="D113" s="29">
        <v>0</v>
      </c>
      <c r="E113" s="23">
        <f t="shared" si="2"/>
        <v>0</v>
      </c>
    </row>
    <row r="114" spans="1:5" s="1" customFormat="1" ht="15" customHeight="1">
      <c r="A114" s="10" t="s">
        <v>39</v>
      </c>
      <c r="B114" s="3" t="s">
        <v>40</v>
      </c>
      <c r="C114" s="22">
        <f>C115+C116+C117</f>
        <v>3819760</v>
      </c>
      <c r="D114" s="22">
        <f>D115+D116+D117</f>
        <v>0</v>
      </c>
      <c r="E114" s="23">
        <f t="shared" si="2"/>
        <v>0</v>
      </c>
    </row>
    <row r="115" spans="1:5" s="1" customFormat="1" ht="15" customHeight="1">
      <c r="A115" s="9" t="s">
        <v>9</v>
      </c>
      <c r="B115" s="4" t="s">
        <v>10</v>
      </c>
      <c r="C115" s="24">
        <v>120000</v>
      </c>
      <c r="D115" s="29">
        <v>0</v>
      </c>
      <c r="E115" s="23">
        <f t="shared" si="2"/>
        <v>0</v>
      </c>
    </row>
    <row r="116" spans="1:5" s="1" customFormat="1" ht="15" customHeight="1">
      <c r="A116" s="9" t="s">
        <v>11</v>
      </c>
      <c r="B116" s="4" t="s">
        <v>12</v>
      </c>
      <c r="C116" s="24">
        <v>45760</v>
      </c>
      <c r="D116" s="29">
        <v>0</v>
      </c>
      <c r="E116" s="23">
        <f t="shared" si="2"/>
        <v>0</v>
      </c>
    </row>
    <row r="117" spans="1:5" s="1" customFormat="1" ht="15" customHeight="1">
      <c r="A117" s="9" t="s">
        <v>23</v>
      </c>
      <c r="B117" s="4" t="s">
        <v>24</v>
      </c>
      <c r="C117" s="24">
        <v>3654000</v>
      </c>
      <c r="D117" s="29">
        <v>0</v>
      </c>
      <c r="E117" s="23">
        <f t="shared" si="2"/>
        <v>0</v>
      </c>
    </row>
    <row r="118" spans="1:5" s="1" customFormat="1" ht="27" customHeight="1">
      <c r="A118" s="10" t="s">
        <v>41</v>
      </c>
      <c r="B118" s="3" t="s">
        <v>42</v>
      </c>
      <c r="C118" s="22">
        <f>C119</f>
        <v>385000</v>
      </c>
      <c r="D118" s="22">
        <f>D119</f>
        <v>16083.4</v>
      </c>
      <c r="E118" s="23">
        <f t="shared" si="2"/>
        <v>4.1775064935064936E-2</v>
      </c>
    </row>
    <row r="119" spans="1:5" s="1" customFormat="1" ht="28.5" customHeight="1">
      <c r="A119" s="9" t="s">
        <v>43</v>
      </c>
      <c r="B119" s="4" t="s">
        <v>44</v>
      </c>
      <c r="C119" s="24">
        <v>385000</v>
      </c>
      <c r="D119" s="29">
        <v>16083.4</v>
      </c>
      <c r="E119" s="23">
        <f t="shared" si="2"/>
        <v>4.1775064935064936E-2</v>
      </c>
    </row>
    <row r="120" spans="1:5" s="1" customFormat="1" ht="27.75" customHeight="1">
      <c r="A120" s="10" t="s">
        <v>45</v>
      </c>
      <c r="B120" s="3" t="s">
        <v>46</v>
      </c>
      <c r="C120" s="22">
        <f>C121+C122+C123+C124+C125+C126+C127</f>
        <v>2174400</v>
      </c>
      <c r="D120" s="22">
        <f>D121+D122+D123+D124+D125+D126+D127</f>
        <v>529402.17999999993</v>
      </c>
      <c r="E120" s="23">
        <f t="shared" si="2"/>
        <v>0.24347046541574685</v>
      </c>
    </row>
    <row r="121" spans="1:5" s="1" customFormat="1" ht="15" customHeight="1">
      <c r="A121" s="9" t="s">
        <v>5</v>
      </c>
      <c r="B121" s="4" t="s">
        <v>6</v>
      </c>
      <c r="C121" s="24">
        <v>1322000</v>
      </c>
      <c r="D121" s="25">
        <v>349159.37</v>
      </c>
      <c r="E121" s="23">
        <f t="shared" si="2"/>
        <v>0.26411450075642967</v>
      </c>
    </row>
    <row r="122" spans="1:5" s="1" customFormat="1" ht="15" customHeight="1">
      <c r="A122" s="9" t="s">
        <v>7</v>
      </c>
      <c r="B122" s="4" t="s">
        <v>8</v>
      </c>
      <c r="C122" s="24">
        <v>290120</v>
      </c>
      <c r="D122" s="25">
        <v>74853.81</v>
      </c>
      <c r="E122" s="23">
        <f t="shared" si="2"/>
        <v>0.25800982352130153</v>
      </c>
    </row>
    <row r="123" spans="1:5" s="1" customFormat="1" ht="15" customHeight="1">
      <c r="A123" s="9" t="s">
        <v>9</v>
      </c>
      <c r="B123" s="4" t="s">
        <v>10</v>
      </c>
      <c r="C123" s="24">
        <v>290000</v>
      </c>
      <c r="D123" s="25">
        <v>12309</v>
      </c>
      <c r="E123" s="23">
        <f t="shared" si="2"/>
        <v>4.24448275862069E-2</v>
      </c>
    </row>
    <row r="124" spans="1:5" s="1" customFormat="1" ht="15" customHeight="1">
      <c r="A124" s="9" t="s">
        <v>11</v>
      </c>
      <c r="B124" s="4" t="s">
        <v>12</v>
      </c>
      <c r="C124" s="24">
        <v>17020</v>
      </c>
      <c r="D124" s="25">
        <v>1500</v>
      </c>
      <c r="E124" s="23">
        <f t="shared" si="2"/>
        <v>8.8131609870740299E-2</v>
      </c>
    </row>
    <row r="125" spans="1:5" s="1" customFormat="1" ht="15" customHeight="1">
      <c r="A125" s="9" t="s">
        <v>15</v>
      </c>
      <c r="B125" s="4" t="s">
        <v>16</v>
      </c>
      <c r="C125" s="24">
        <v>2280</v>
      </c>
      <c r="D125" s="25">
        <v>0</v>
      </c>
      <c r="E125" s="23">
        <f t="shared" si="2"/>
        <v>0</v>
      </c>
    </row>
    <row r="126" spans="1:5" s="1" customFormat="1" ht="15" customHeight="1">
      <c r="A126" s="9" t="s">
        <v>47</v>
      </c>
      <c r="B126" s="4" t="s">
        <v>48</v>
      </c>
      <c r="C126" s="24">
        <v>170000</v>
      </c>
      <c r="D126" s="25">
        <v>48600</v>
      </c>
      <c r="E126" s="23">
        <f t="shared" si="2"/>
        <v>0.28588235294117648</v>
      </c>
    </row>
    <row r="127" spans="1:5" s="1" customFormat="1" ht="25.5">
      <c r="A127" s="9" t="s">
        <v>21</v>
      </c>
      <c r="B127" s="4" t="s">
        <v>22</v>
      </c>
      <c r="C127" s="24">
        <v>82980</v>
      </c>
      <c r="D127" s="25">
        <v>42980</v>
      </c>
      <c r="E127" s="23">
        <f t="shared" si="2"/>
        <v>0.51795613400819474</v>
      </c>
    </row>
    <row r="128" spans="1:5" s="1" customFormat="1" ht="15" customHeight="1">
      <c r="A128" s="10" t="s">
        <v>49</v>
      </c>
      <c r="B128" s="3" t="s">
        <v>50</v>
      </c>
      <c r="C128" s="22">
        <f>C129+C131+C130</f>
        <v>1170000</v>
      </c>
      <c r="D128" s="22">
        <f>D129+D131+D130</f>
        <v>112000</v>
      </c>
      <c r="E128" s="23">
        <f t="shared" si="2"/>
        <v>9.5726495726495733E-2</v>
      </c>
    </row>
    <row r="129" spans="1:5" s="1" customFormat="1" ht="15" customHeight="1">
      <c r="A129" s="9" t="s">
        <v>9</v>
      </c>
      <c r="B129" s="4" t="s">
        <v>10</v>
      </c>
      <c r="C129" s="24">
        <v>195000</v>
      </c>
      <c r="D129" s="29">
        <v>3000</v>
      </c>
      <c r="E129" s="23">
        <f t="shared" si="2"/>
        <v>1.5384615384615385E-2</v>
      </c>
    </row>
    <row r="130" spans="1:5" s="1" customFormat="1" ht="13.5" customHeight="1">
      <c r="A130" s="9">
        <v>2240</v>
      </c>
      <c r="B130" s="4" t="s">
        <v>12</v>
      </c>
      <c r="C130" s="24">
        <v>150000</v>
      </c>
      <c r="D130" s="29">
        <v>0</v>
      </c>
      <c r="E130" s="23">
        <f t="shared" si="2"/>
        <v>0</v>
      </c>
    </row>
    <row r="131" spans="1:5" s="1" customFormat="1" ht="25.5">
      <c r="A131" s="9" t="s">
        <v>21</v>
      </c>
      <c r="B131" s="4" t="s">
        <v>22</v>
      </c>
      <c r="C131" s="24">
        <v>825000</v>
      </c>
      <c r="D131" s="29">
        <v>109000</v>
      </c>
      <c r="E131" s="23">
        <f t="shared" si="2"/>
        <v>0.13212121212121211</v>
      </c>
    </row>
    <row r="132" spans="1:5" s="1" customFormat="1" ht="27" customHeight="1">
      <c r="A132" s="10" t="s">
        <v>51</v>
      </c>
      <c r="B132" s="3" t="s">
        <v>52</v>
      </c>
      <c r="C132" s="22">
        <f>C133</f>
        <v>2508000</v>
      </c>
      <c r="D132" s="22">
        <f>D133</f>
        <v>420000</v>
      </c>
      <c r="E132" s="23">
        <f t="shared" si="2"/>
        <v>0.1674641148325359</v>
      </c>
    </row>
    <row r="133" spans="1:5" s="1" customFormat="1" ht="27.75" customHeight="1">
      <c r="A133" s="9" t="s">
        <v>43</v>
      </c>
      <c r="B133" s="4" t="s">
        <v>80</v>
      </c>
      <c r="C133" s="24">
        <v>2508000</v>
      </c>
      <c r="D133" s="25">
        <v>420000</v>
      </c>
      <c r="E133" s="23">
        <f t="shared" si="2"/>
        <v>0.1674641148325359</v>
      </c>
    </row>
    <row r="134" spans="1:5" s="1" customFormat="1" ht="27.75" customHeight="1">
      <c r="A134" s="10" t="s">
        <v>53</v>
      </c>
      <c r="B134" s="3" t="s">
        <v>54</v>
      </c>
      <c r="C134" s="22">
        <f>C135+C136</f>
        <v>6509940</v>
      </c>
      <c r="D134" s="22">
        <f>D135+D136</f>
        <v>2046937.85</v>
      </c>
      <c r="E134" s="23">
        <f t="shared" ref="E134:E151" si="3">D134/C134</f>
        <v>0.31443267526275204</v>
      </c>
    </row>
    <row r="135" spans="1:5" s="17" customFormat="1" ht="27.75" customHeight="1">
      <c r="A135" s="15" t="s">
        <v>43</v>
      </c>
      <c r="B135" s="16" t="s">
        <v>81</v>
      </c>
      <c r="C135" s="28">
        <v>3360000</v>
      </c>
      <c r="D135" s="29">
        <v>904473</v>
      </c>
      <c r="E135" s="23">
        <f t="shared" si="3"/>
        <v>0.26918839285714286</v>
      </c>
    </row>
    <row r="136" spans="1:5" s="17" customFormat="1" ht="27.75" customHeight="1">
      <c r="A136" s="15" t="s">
        <v>43</v>
      </c>
      <c r="B136" s="16" t="s">
        <v>82</v>
      </c>
      <c r="C136" s="28">
        <v>3149940</v>
      </c>
      <c r="D136" s="29">
        <v>1142464.8500000001</v>
      </c>
      <c r="E136" s="23">
        <f t="shared" si="3"/>
        <v>0.36269416242849073</v>
      </c>
    </row>
    <row r="137" spans="1:5" s="1" customFormat="1" ht="15" customHeight="1">
      <c r="A137" s="10" t="s">
        <v>55</v>
      </c>
      <c r="B137" s="3" t="s">
        <v>56</v>
      </c>
      <c r="C137" s="22">
        <f>C138+C139</f>
        <v>20749650</v>
      </c>
      <c r="D137" s="22">
        <f>D138+D139</f>
        <v>3244631.42</v>
      </c>
      <c r="E137" s="23">
        <f t="shared" si="3"/>
        <v>0.1563704168504047</v>
      </c>
    </row>
    <row r="138" spans="1:5" s="1" customFormat="1" ht="15" customHeight="1">
      <c r="A138" s="9" t="s">
        <v>17</v>
      </c>
      <c r="B138" s="4" t="s">
        <v>18</v>
      </c>
      <c r="C138" s="24">
        <v>3500000</v>
      </c>
      <c r="D138" s="29">
        <v>956510.12</v>
      </c>
      <c r="E138" s="23">
        <f t="shared" si="3"/>
        <v>0.2732886057142857</v>
      </c>
    </row>
    <row r="139" spans="1:5" s="1" customFormat="1" ht="26.25" customHeight="1">
      <c r="A139" s="9" t="s">
        <v>43</v>
      </c>
      <c r="B139" s="4" t="s">
        <v>83</v>
      </c>
      <c r="C139" s="24">
        <v>17249650</v>
      </c>
      <c r="D139" s="25">
        <v>2288121.2999999998</v>
      </c>
      <c r="E139" s="23">
        <f t="shared" si="3"/>
        <v>0.13264740444009007</v>
      </c>
    </row>
    <row r="140" spans="1:5" s="1" customFormat="1" ht="15" customHeight="1">
      <c r="A140" s="10" t="s">
        <v>57</v>
      </c>
      <c r="B140" s="3" t="s">
        <v>58</v>
      </c>
      <c r="C140" s="22">
        <f>C141</f>
        <v>450000</v>
      </c>
      <c r="D140" s="22">
        <f>D141</f>
        <v>0</v>
      </c>
      <c r="E140" s="23">
        <f t="shared" si="3"/>
        <v>0</v>
      </c>
    </row>
    <row r="141" spans="1:5" s="1" customFormat="1" ht="29.25" customHeight="1">
      <c r="A141" s="9" t="s">
        <v>43</v>
      </c>
      <c r="B141" s="4" t="s">
        <v>84</v>
      </c>
      <c r="C141" s="24">
        <v>450000</v>
      </c>
      <c r="D141" s="25">
        <v>0</v>
      </c>
      <c r="E141" s="23">
        <f t="shared" si="3"/>
        <v>0</v>
      </c>
    </row>
    <row r="142" spans="1:5" s="1" customFormat="1" ht="15" customHeight="1">
      <c r="A142" s="10" t="s">
        <v>59</v>
      </c>
      <c r="B142" s="3" t="s">
        <v>60</v>
      </c>
      <c r="C142" s="22">
        <f>C143</f>
        <v>350000</v>
      </c>
      <c r="D142" s="22">
        <f>D143</f>
        <v>0</v>
      </c>
      <c r="E142" s="23">
        <f t="shared" si="3"/>
        <v>0</v>
      </c>
    </row>
    <row r="143" spans="1:5" s="1" customFormat="1" ht="15" customHeight="1">
      <c r="A143" s="9" t="s">
        <v>11</v>
      </c>
      <c r="B143" s="4" t="s">
        <v>12</v>
      </c>
      <c r="C143" s="24">
        <v>350000</v>
      </c>
      <c r="D143" s="29">
        <v>0</v>
      </c>
      <c r="E143" s="23">
        <f t="shared" si="3"/>
        <v>0</v>
      </c>
    </row>
    <row r="144" spans="1:5" s="1" customFormat="1" ht="15" customHeight="1">
      <c r="A144" s="10" t="s">
        <v>61</v>
      </c>
      <c r="B144" s="3" t="s">
        <v>62</v>
      </c>
      <c r="C144" s="22">
        <f>C145+C146</f>
        <v>120080</v>
      </c>
      <c r="D144" s="30">
        <f>D145+D146</f>
        <v>0</v>
      </c>
      <c r="E144" s="23">
        <f t="shared" si="3"/>
        <v>0</v>
      </c>
    </row>
    <row r="145" spans="1:5" s="1" customFormat="1" ht="15" customHeight="1">
      <c r="A145" s="9" t="s">
        <v>9</v>
      </c>
      <c r="B145" s="4" t="s">
        <v>10</v>
      </c>
      <c r="C145" s="24">
        <v>60080</v>
      </c>
      <c r="D145" s="29">
        <v>0</v>
      </c>
      <c r="E145" s="23">
        <f t="shared" si="3"/>
        <v>0</v>
      </c>
    </row>
    <row r="146" spans="1:5" s="1" customFormat="1" ht="15" customHeight="1">
      <c r="A146" s="9" t="s">
        <v>11</v>
      </c>
      <c r="B146" s="4" t="s">
        <v>12</v>
      </c>
      <c r="C146" s="24">
        <v>60000</v>
      </c>
      <c r="D146" s="29">
        <v>0</v>
      </c>
      <c r="E146" s="23">
        <f t="shared" si="3"/>
        <v>0</v>
      </c>
    </row>
    <row r="147" spans="1:5" s="1" customFormat="1" ht="15" customHeight="1">
      <c r="A147" s="10" t="s">
        <v>63</v>
      </c>
      <c r="B147" s="3" t="s">
        <v>64</v>
      </c>
      <c r="C147" s="22">
        <f>C148</f>
        <v>1700000</v>
      </c>
      <c r="D147" s="22">
        <f>D148</f>
        <v>398942</v>
      </c>
      <c r="E147" s="23">
        <f t="shared" si="3"/>
        <v>0.23467176470588236</v>
      </c>
    </row>
    <row r="148" spans="1:5" s="1" customFormat="1" ht="30" customHeight="1">
      <c r="A148" s="9" t="s">
        <v>43</v>
      </c>
      <c r="B148" s="4" t="s">
        <v>44</v>
      </c>
      <c r="C148" s="24">
        <v>1700000</v>
      </c>
      <c r="D148" s="25">
        <v>398942</v>
      </c>
      <c r="E148" s="23">
        <f t="shared" si="3"/>
        <v>0.23467176470588236</v>
      </c>
    </row>
    <row r="149" spans="1:5" s="1" customFormat="1" ht="15" customHeight="1">
      <c r="A149" s="10" t="s">
        <v>65</v>
      </c>
      <c r="B149" s="3" t="s">
        <v>66</v>
      </c>
      <c r="C149" s="22">
        <f>C150</f>
        <v>692000</v>
      </c>
      <c r="D149" s="22">
        <f>D150</f>
        <v>132001.5</v>
      </c>
      <c r="E149" s="23">
        <f t="shared" si="3"/>
        <v>0.190753612716763</v>
      </c>
    </row>
    <row r="150" spans="1:5" s="1" customFormat="1" ht="15" customHeight="1">
      <c r="A150" s="9" t="s">
        <v>43</v>
      </c>
      <c r="B150" s="4" t="s">
        <v>44</v>
      </c>
      <c r="C150" s="24">
        <v>692000</v>
      </c>
      <c r="D150" s="31">
        <v>132001.5</v>
      </c>
      <c r="E150" s="23">
        <f t="shared" si="3"/>
        <v>0.190753612716763</v>
      </c>
    </row>
    <row r="151" spans="1:5" s="1" customFormat="1" ht="15" customHeight="1">
      <c r="A151" s="6" t="s">
        <v>67</v>
      </c>
      <c r="B151" s="3" t="s">
        <v>68</v>
      </c>
      <c r="C151" s="22">
        <f>C5+C17+C21+C109+C112+C114+C118+C120+C128+C132+C134+C137+C140+C142+C144+C147+C149</f>
        <v>95478770</v>
      </c>
      <c r="D151" s="22">
        <f>D5+D17+D21+D109+D112+D114+D118+D120+D128+D132+D134+D137+D140+D142+D144+D147+D149</f>
        <v>20255196.460000001</v>
      </c>
      <c r="E151" s="23">
        <f t="shared" si="3"/>
        <v>0.21214345827873568</v>
      </c>
    </row>
    <row r="152" spans="1:5" s="1" customFormat="1">
      <c r="A152" s="11"/>
      <c r="C152" s="19"/>
      <c r="D152" s="19"/>
      <c r="E152" s="19"/>
    </row>
    <row r="153" spans="1:5" s="14" customFormat="1" ht="14.25">
      <c r="A153" s="37" t="s">
        <v>72</v>
      </c>
      <c r="B153" s="37"/>
      <c r="C153" s="21"/>
      <c r="D153" s="40" t="s">
        <v>87</v>
      </c>
      <c r="E153" s="40"/>
    </row>
    <row r="154" spans="1:5" s="1" customFormat="1" ht="8.1" customHeight="1">
      <c r="A154" s="12"/>
      <c r="B154" s="2"/>
      <c r="C154" s="19"/>
      <c r="D154" s="19"/>
      <c r="E154" s="19"/>
    </row>
  </sheetData>
  <mergeCells count="5">
    <mergeCell ref="A1:E1"/>
    <mergeCell ref="A2:E2"/>
    <mergeCell ref="A3:E3"/>
    <mergeCell ref="A153:B153"/>
    <mergeCell ref="D153:E153"/>
  </mergeCells>
  <pageMargins left="0.25" right="0.30694444444444446" top="0.25" bottom="0.25" header="0.3" footer="0.3"/>
  <pageSetup paperSize="9" scale="80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повна днз</vt:lpstr>
      <vt:lpstr>скор</vt:lpstr>
      <vt:lpstr>скор!Область_печати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Rada</cp:lastModifiedBy>
  <cp:lastPrinted>2018-04-18T10:02:00Z</cp:lastPrinted>
  <dcterms:created xsi:type="dcterms:W3CDTF">2018-04-04T11:56:53Z</dcterms:created>
  <dcterms:modified xsi:type="dcterms:W3CDTF">2018-05-05T10:37:22Z</dcterms:modified>
</cp:coreProperties>
</file>