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Позачергова 62 сесія від 14.11.2019 р\РІШЕННЯ\"/>
    </mc:Choice>
  </mc:AlternateContent>
  <bookViews>
    <workbookView xWindow="0" yWindow="0" windowWidth="28800" windowHeight="12330"/>
  </bookViews>
  <sheets>
    <sheet name="осн" sheetId="1" r:id="rId1"/>
    <sheet name="Лист1 (2)" sheetId="2" r:id="rId2"/>
  </sheets>
  <definedNames>
    <definedName name="_xlnm.Print_Area" localSheetId="0">осн!$A$1:$H$74</definedName>
  </definedNames>
  <calcPr calcId="162913"/>
</workbook>
</file>

<file path=xl/calcChain.xml><?xml version="1.0" encoding="utf-8"?>
<calcChain xmlns="http://schemas.openxmlformats.org/spreadsheetml/2006/main">
  <c r="H9" i="2" l="1"/>
  <c r="H12" i="2"/>
  <c r="H14" i="2"/>
  <c r="H16" i="2"/>
  <c r="H19" i="2"/>
  <c r="H21" i="2"/>
  <c r="H22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42" i="2"/>
  <c r="H44" i="2"/>
  <c r="H45" i="2"/>
  <c r="H48" i="2"/>
  <c r="H50" i="2"/>
  <c r="H51" i="2"/>
  <c r="H53" i="2"/>
  <c r="H55" i="2"/>
  <c r="H56" i="2"/>
  <c r="H57" i="2"/>
  <c r="H60" i="2"/>
  <c r="H61" i="2"/>
  <c r="H65" i="2"/>
  <c r="H66" i="2"/>
  <c r="H67" i="2"/>
  <c r="G67" i="2"/>
  <c r="G66" i="2"/>
  <c r="G65" i="2"/>
  <c r="F64" i="2"/>
  <c r="G64" i="2" s="1"/>
  <c r="E64" i="2"/>
  <c r="E63" i="2"/>
  <c r="E62" i="2" s="1"/>
  <c r="F59" i="2"/>
  <c r="F58" i="2" s="1"/>
  <c r="E59" i="2"/>
  <c r="E58" i="2" s="1"/>
  <c r="H58" i="2" s="1"/>
  <c r="G57" i="2"/>
  <c r="G56" i="2"/>
  <c r="G55" i="2"/>
  <c r="F54" i="2"/>
  <c r="G54" i="2" s="1"/>
  <c r="E54" i="2"/>
  <c r="G53" i="2"/>
  <c r="F52" i="2"/>
  <c r="E52" i="2"/>
  <c r="G51" i="2"/>
  <c r="G50" i="2"/>
  <c r="F49" i="2"/>
  <c r="H49" i="2" s="1"/>
  <c r="G48" i="2"/>
  <c r="E47" i="2"/>
  <c r="E46" i="2"/>
  <c r="G45" i="2"/>
  <c r="G44" i="2"/>
  <c r="F43" i="2"/>
  <c r="E43" i="2"/>
  <c r="G42" i="2"/>
  <c r="F41" i="2"/>
  <c r="E41" i="2"/>
  <c r="H41" i="2" s="1"/>
  <c r="E40" i="2"/>
  <c r="E39" i="2" s="1"/>
  <c r="G38" i="2"/>
  <c r="G37" i="2"/>
  <c r="F36" i="2"/>
  <c r="H36" i="2" s="1"/>
  <c r="E36" i="2"/>
  <c r="G36" i="2" s="1"/>
  <c r="G35" i="2"/>
  <c r="G34" i="2"/>
  <c r="G33" i="2"/>
  <c r="G31" i="2"/>
  <c r="G30" i="2"/>
  <c r="G29" i="2"/>
  <c r="G28" i="2"/>
  <c r="G27" i="2"/>
  <c r="G26" i="2"/>
  <c r="G25" i="2"/>
  <c r="F24" i="2"/>
  <c r="E24" i="2"/>
  <c r="E23" i="2" s="1"/>
  <c r="G22" i="2"/>
  <c r="G21" i="2"/>
  <c r="F20" i="2"/>
  <c r="G20" i="2" s="1"/>
  <c r="E20" i="2"/>
  <c r="G19" i="2"/>
  <c r="F18" i="2"/>
  <c r="E18" i="2"/>
  <c r="E17" i="2" s="1"/>
  <c r="F15" i="2"/>
  <c r="E15" i="2"/>
  <c r="F13" i="2"/>
  <c r="H13" i="2" s="1"/>
  <c r="E13" i="2"/>
  <c r="G12" i="2"/>
  <c r="F11" i="2"/>
  <c r="H11" i="2" s="1"/>
  <c r="E11" i="2"/>
  <c r="E10" i="2" s="1"/>
  <c r="G9" i="2"/>
  <c r="F8" i="2"/>
  <c r="H8" i="2" s="1"/>
  <c r="E8" i="2"/>
  <c r="E7" i="2" s="1"/>
  <c r="G9" i="1"/>
  <c r="G12" i="1"/>
  <c r="G19" i="1"/>
  <c r="G21" i="1"/>
  <c r="G22" i="1"/>
  <c r="G25" i="1"/>
  <c r="G26" i="1"/>
  <c r="G27" i="1"/>
  <c r="G28" i="1"/>
  <c r="G29" i="1"/>
  <c r="G30" i="1"/>
  <c r="G31" i="1"/>
  <c r="G33" i="1"/>
  <c r="G34" i="1"/>
  <c r="G35" i="1"/>
  <c r="G37" i="1"/>
  <c r="G38" i="1"/>
  <c r="G42" i="1"/>
  <c r="G44" i="1"/>
  <c r="G45" i="1"/>
  <c r="G48" i="1"/>
  <c r="G50" i="1"/>
  <c r="G51" i="1"/>
  <c r="G53" i="1"/>
  <c r="G55" i="1"/>
  <c r="G56" i="1"/>
  <c r="G57" i="1"/>
  <c r="G65" i="1"/>
  <c r="G66" i="1"/>
  <c r="G67" i="1"/>
  <c r="F24" i="1"/>
  <c r="E24" i="1"/>
  <c r="E23" i="1" s="1"/>
  <c r="E63" i="1"/>
  <c r="E62" i="1" s="1"/>
  <c r="F64" i="1"/>
  <c r="F63" i="1" s="1"/>
  <c r="E64" i="1"/>
  <c r="E58" i="1"/>
  <c r="F59" i="1"/>
  <c r="F58" i="1" s="1"/>
  <c r="E59" i="1"/>
  <c r="F54" i="1"/>
  <c r="E54" i="1"/>
  <c r="F52" i="1"/>
  <c r="G52" i="1" s="1"/>
  <c r="E52" i="1"/>
  <c r="E47" i="1"/>
  <c r="E46" i="1" s="1"/>
  <c r="F43" i="1"/>
  <c r="G43" i="1" s="1"/>
  <c r="E43" i="1"/>
  <c r="F41" i="1"/>
  <c r="E41" i="1"/>
  <c r="E40" i="1" s="1"/>
  <c r="E39" i="1" s="1"/>
  <c r="F36" i="1"/>
  <c r="G36" i="1" s="1"/>
  <c r="E36" i="1"/>
  <c r="F15" i="1"/>
  <c r="E15" i="1"/>
  <c r="F13" i="1"/>
  <c r="E13" i="1"/>
  <c r="F11" i="1"/>
  <c r="E11" i="1"/>
  <c r="E10" i="1" s="1"/>
  <c r="F8" i="1"/>
  <c r="E8" i="1"/>
  <c r="E7" i="1" s="1"/>
  <c r="F18" i="1"/>
  <c r="G18" i="1" s="1"/>
  <c r="E18" i="1"/>
  <c r="E17" i="1" s="1"/>
  <c r="F20" i="1"/>
  <c r="E20" i="1"/>
  <c r="F49" i="1"/>
  <c r="G49" i="1" s="1"/>
  <c r="E6" i="1" l="1"/>
  <c r="H54" i="2"/>
  <c r="H18" i="2"/>
  <c r="G11" i="1"/>
  <c r="G24" i="2"/>
  <c r="G43" i="2"/>
  <c r="G52" i="2"/>
  <c r="G20" i="1"/>
  <c r="F47" i="1"/>
  <c r="G47" i="1" s="1"/>
  <c r="G54" i="1"/>
  <c r="F7" i="2"/>
  <c r="G8" i="2"/>
  <c r="F10" i="2"/>
  <c r="H10" i="2" s="1"/>
  <c r="G41" i="2"/>
  <c r="F47" i="2"/>
  <c r="H64" i="2"/>
  <c r="H52" i="2"/>
  <c r="H24" i="2"/>
  <c r="H20" i="2"/>
  <c r="E6" i="2"/>
  <c r="E68" i="2" s="1"/>
  <c r="E69" i="2" s="1"/>
  <c r="G18" i="2"/>
  <c r="G49" i="2"/>
  <c r="G8" i="1"/>
  <c r="H59" i="2"/>
  <c r="H43" i="2"/>
  <c r="H15" i="2"/>
  <c r="G10" i="2"/>
  <c r="G11" i="2"/>
  <c r="F17" i="2"/>
  <c r="F23" i="2"/>
  <c r="F40" i="2"/>
  <c r="H40" i="2" s="1"/>
  <c r="F63" i="2"/>
  <c r="H63" i="2" s="1"/>
  <c r="G63" i="1"/>
  <c r="F62" i="1"/>
  <c r="G62" i="1" s="1"/>
  <c r="G64" i="1"/>
  <c r="F46" i="1"/>
  <c r="G46" i="1" s="1"/>
  <c r="F40" i="1"/>
  <c r="G40" i="1"/>
  <c r="G41" i="1"/>
  <c r="F17" i="1"/>
  <c r="G17" i="1" s="1"/>
  <c r="F10" i="1"/>
  <c r="G10" i="1" s="1"/>
  <c r="F7" i="1"/>
  <c r="G7" i="1" s="1"/>
  <c r="F23" i="1"/>
  <c r="G23" i="1" s="1"/>
  <c r="G24" i="1"/>
  <c r="E68" i="1"/>
  <c r="G23" i="2" l="1"/>
  <c r="H23" i="2"/>
  <c r="G47" i="2"/>
  <c r="H47" i="2"/>
  <c r="H7" i="2"/>
  <c r="G7" i="2"/>
  <c r="G17" i="2"/>
  <c r="H17" i="2"/>
  <c r="F46" i="2"/>
  <c r="G63" i="2"/>
  <c r="F62" i="2"/>
  <c r="H62" i="2" s="1"/>
  <c r="G40" i="2"/>
  <c r="F39" i="2"/>
  <c r="F6" i="2"/>
  <c r="H6" i="2" s="1"/>
  <c r="F39" i="1"/>
  <c r="G39" i="1" s="1"/>
  <c r="F6" i="1"/>
  <c r="E69" i="1"/>
  <c r="G39" i="2" l="1"/>
  <c r="H39" i="2"/>
  <c r="G46" i="2"/>
  <c r="H46" i="2"/>
  <c r="G6" i="2"/>
  <c r="F68" i="2"/>
  <c r="G62" i="2"/>
  <c r="F68" i="1"/>
  <c r="F69" i="1" s="1"/>
  <c r="G69" i="1" s="1"/>
  <c r="G6" i="1"/>
  <c r="G68" i="2" l="1"/>
  <c r="H68" i="2"/>
  <c r="F69" i="2"/>
  <c r="G68" i="1"/>
  <c r="G69" i="2" l="1"/>
  <c r="H69" i="2"/>
</calcChain>
</file>

<file path=xl/sharedStrings.xml><?xml version="1.0" encoding="utf-8"?>
<sst xmlns="http://schemas.openxmlformats.org/spreadsheetml/2006/main" count="256" uniqueCount="124">
  <si>
    <t>м. Боярка</t>
  </si>
  <si>
    <t>(грн)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</si>
  <si>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</si>
  <si>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</si>
  <si>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</si>
  <si>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</si>
  <si>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</si>
  <si>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</si>
  <si>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</si>
  <si>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</si>
  <si>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</si>
  <si>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</si>
  <si>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</si>
  <si>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</si>
  <si>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</si>
  <si>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</si>
  <si>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</si>
  <si>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</si>
  <si>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</si>
  <si>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</si>
  <si>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</si>
  <si>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</si>
  <si>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</si>
  <si>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</si>
  <si>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</si>
  <si>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</si>
  <si>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</si>
  <si>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</si>
  <si>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</si>
  <si>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</si>
  <si>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 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</si>
  <si>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</si>
  <si>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</si>
  <si>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</si>
  <si>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</si>
  <si>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</si>
  <si>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</si>
  <si>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</si>
  <si>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</si>
  <si>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</si>
  <si>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</si>
  <si>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</si>
  <si>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</si>
  <si>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</si>
  <si>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</si>
  <si>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</si>
  <si>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</si>
  <si>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</si>
  <si>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</si>
  <si>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</si>
  <si>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</si>
  <si>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</si>
  <si>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</si>
  <si>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</si>
  <si>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</si>
  <si>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</si>
  <si>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</si>
  <si>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</si>
  <si>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</si>
  <si>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</si>
  <si>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</si>
  <si>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</si>
  <si>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</si>
  <si>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</si>
  <si>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</si>
  <si>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</si>
  <si>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</si>
  <si>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</si>
  <si>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</si>
  <si>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</si>
  <si>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</si>
  <si>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</si>
  <si>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</si>
  <si>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</si>
  <si>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</si>
  <si>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</si>
  <si>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</si>
  <si>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</si>
  <si>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</si>
  <si>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</si>
  <si>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</si>
  <si>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</si>
  <si>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</si>
  <si>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</si>
  <si>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</si>
  <si>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</si>
  <si>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</si>
  <si>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</si>
  <si>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</si>
  <si>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</si>
  <si>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</si>
  <si>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</si>
  <si>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</si>
  <si>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</si>
  <si>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</si>
  <si>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</si>
  <si>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</si>
  <si>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</si>
  <si>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</si>
  <si>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</si>
  <si>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</si>
  <si>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</si>
  <si>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</si>
  <si>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</si>
  <si>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</si>
  <si>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41052300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</si>
  <si>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</si>
  <si>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41053900</t>
  </si>
  <si>
    <t>Інші субвенції з місцевого бюджету</t>
  </si>
  <si>
    <t>Т.Клєпікова</t>
  </si>
  <si>
    <t>начальник бюджетного відділу</t>
  </si>
  <si>
    <t>АНАЛІЗ</t>
  </si>
  <si>
    <t>% виконання</t>
  </si>
  <si>
    <t xml:space="preserve"> Усього ( без урахування трансфертів)</t>
  </si>
  <si>
    <t xml:space="preserve"> Усього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</si>
  <si>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</si>
  <si>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</si>
  <si>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Рентна плата за спеціальне використання води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</si>
  <si>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</si>
  <si>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 </t>
  </si>
  <si>
    <t>виконання доходів загального фонду бюджету м.Боярка за 9 місяців 2019 року</t>
  </si>
  <si>
    <t>План за                    9 місяців</t>
  </si>
  <si>
    <t>Факт               9 місяців</t>
  </si>
  <si>
    <t>Реструктурована сума заборгованості з плати за землю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</si>
</sst>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7"/>
      <color theme="1"/>
      <name val="Arial Cyr"/>
      <charset val="204"/>
    </font>
    <font>
      <sz val="8"/>
      <color theme="1"/>
      <name val="Arial Cyr"/>
      <charset val="204"/>
    </font>
    <font>
      <b/>
      <sz val="14"/>
      <color theme="1"/>
      <name val="Arial Cyr"/>
      <charset val="204"/>
    </font>
    <font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8"/>
      <color theme="1"/>
      <name val="Times New Roman Cyr"/>
      <charset val="204"/>
    </font>
    <font>
      <b/>
      <sz val="8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6"/>
      <color theme="1"/>
      <name val="Arial Cyr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right" vertical="top" wrapText="1"/>
    </xf>
    <xf numFmtId="0" fontId="0" fillId="0" borderId="0" xfId="0"/>
    <xf numFmtId="0" fontId="12" fillId="0" borderId="0" xfId="0" applyFont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right" vertical="top" wrapText="1"/>
    </xf>
    <xf numFmtId="2" fontId="6" fillId="0" borderId="3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0" fontId="4" fillId="0" borderId="0" xfId="0" applyFont="1" applyAlignment="1">
      <alignment horizontal="right" vertical="top" wrapText="1"/>
    </xf>
    <xf numFmtId="0" fontId="0" fillId="0" borderId="3" xfId="0" applyBorder="1" applyAlignment="1">
      <alignment horizontal="center"/>
    </xf>
    <xf numFmtId="0" fontId="12" fillId="0" borderId="0" xfId="0" applyFont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10" fontId="13" fillId="0" borderId="7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8" fillId="0" borderId="12" xfId="0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right" vertical="top" wrapText="1"/>
    </xf>
    <xf numFmtId="0" fontId="0" fillId="0" borderId="14" xfId="0" applyBorder="1" applyAlignment="1">
      <alignment horizontal="center" vertical="top"/>
    </xf>
    <xf numFmtId="164" fontId="0" fillId="0" borderId="14" xfId="0" applyNumberFormat="1" applyBorder="1" applyAlignment="1">
      <alignment vertical="top"/>
    </xf>
    <xf numFmtId="0" fontId="0" fillId="0" borderId="0" xfId="0" applyAlignment="1">
      <alignment vertical="top"/>
    </xf>
    <xf numFmtId="164" fontId="1" fillId="0" borderId="14" xfId="0" applyNumberFormat="1" applyFont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10" fontId="13" fillId="0" borderId="6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164" fontId="1" fillId="0" borderId="2" xfId="0" applyNumberFormat="1" applyFont="1" applyBorder="1" applyAlignment="1">
      <alignment vertical="top"/>
    </xf>
    <xf numFmtId="164" fontId="0" fillId="0" borderId="2" xfId="0" applyNumberFormat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4" fontId="12" fillId="0" borderId="0" xfId="0" applyNumberFormat="1" applyFont="1" applyAlignment="1">
      <alignment vertical="top" wrapText="1"/>
    </xf>
    <xf numFmtId="4" fontId="0" fillId="0" borderId="0" xfId="0" applyNumberFormat="1"/>
    <xf numFmtId="4" fontId="0" fillId="0" borderId="3" xfId="0" applyNumberFormat="1" applyBorder="1"/>
    <xf numFmtId="4" fontId="11" fillId="0" borderId="3" xfId="0" applyNumberFormat="1" applyFont="1" applyBorder="1" applyAlignment="1">
      <alignment horizontal="right" vertical="top" wrapText="1"/>
    </xf>
    <xf numFmtId="2" fontId="6" fillId="2" borderId="3" xfId="0" applyNumberFormat="1" applyFont="1" applyFill="1" applyBorder="1" applyAlignment="1">
      <alignment horizontal="right" vertical="top" wrapText="1"/>
    </xf>
    <xf numFmtId="164" fontId="0" fillId="2" borderId="2" xfId="0" applyNumberFormat="1" applyFill="1" applyBorder="1" applyAlignment="1">
      <alignment vertical="top"/>
    </xf>
    <xf numFmtId="4" fontId="11" fillId="2" borderId="3" xfId="0" applyNumberFormat="1" applyFont="1" applyFill="1" applyBorder="1" applyAlignment="1">
      <alignment horizontal="right" vertical="top" wrapText="1"/>
    </xf>
    <xf numFmtId="4" fontId="11" fillId="0" borderId="18" xfId="0" applyNumberFormat="1" applyFont="1" applyBorder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1" fillId="0" borderId="13" xfId="0" quotePrefix="1" applyNumberFormat="1" applyFont="1" applyBorder="1" applyAlignment="1">
      <alignment horizontal="center" vertical="top" wrapText="1"/>
    </xf>
    <xf numFmtId="0" fontId="11" fillId="0" borderId="5" xfId="0" quotePrefix="1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6" fillId="0" borderId="13" xfId="0" quotePrefix="1" applyNumberFormat="1" applyFont="1" applyBorder="1" applyAlignment="1">
      <alignment horizontal="center" vertical="top" wrapText="1"/>
    </xf>
    <xf numFmtId="0" fontId="6" fillId="0" borderId="5" xfId="0" quotePrefix="1" applyNumberFormat="1" applyFont="1" applyBorder="1" applyAlignment="1">
      <alignment horizontal="center" vertical="top" wrapText="1"/>
    </xf>
    <xf numFmtId="0" fontId="6" fillId="2" borderId="13" xfId="0" quotePrefix="1" applyNumberFormat="1" applyFont="1" applyFill="1" applyBorder="1" applyAlignment="1">
      <alignment horizontal="center" vertical="top" wrapText="1"/>
    </xf>
    <xf numFmtId="0" fontId="6" fillId="2" borderId="5" xfId="0" quotePrefix="1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4"/>
  <sheetViews>
    <sheetView showGridLines="0" tabSelected="1" view="pageBreakPreview" topLeftCell="A8" zoomScale="80" zoomScaleNormal="80" zoomScaleSheetLayoutView="80" workbookViewId="0">
      <selection activeCell="F21" sqref="F21"/>
    </sheetView>
  </sheetViews>
  <sheetFormatPr defaultRowHeight="12.75" x14ac:dyDescent="0.2"/>
  <cols>
    <col min="1" max="1" width="3.28515625" customWidth="1"/>
    <col min="2" max="2" width="9.85546875" customWidth="1"/>
    <col min="3" max="3" width="29.5703125" customWidth="1"/>
    <col min="4" max="4" width="25.28515625" customWidth="1"/>
    <col min="5" max="5" width="16.5703125" customWidth="1"/>
    <col min="6" max="6" width="14.28515625" customWidth="1"/>
    <col min="7" max="7" width="9.140625" style="20"/>
    <col min="8" max="8" width="13.42578125" customWidth="1"/>
  </cols>
  <sheetData>
    <row r="1" spans="1:9" ht="20.100000000000001" customHeight="1" x14ac:dyDescent="0.2">
      <c r="A1" s="3"/>
      <c r="B1" s="3"/>
      <c r="C1" s="37" t="s">
        <v>111</v>
      </c>
      <c r="D1" s="37"/>
      <c r="E1" s="37"/>
      <c r="F1" s="37"/>
      <c r="G1" s="11"/>
      <c r="H1" s="3"/>
      <c r="I1" s="3"/>
    </row>
    <row r="2" spans="1:9" ht="18.95" customHeight="1" x14ac:dyDescent="0.2">
      <c r="A2" s="38" t="s">
        <v>120</v>
      </c>
      <c r="B2" s="38"/>
      <c r="C2" s="38"/>
      <c r="D2" s="38"/>
      <c r="E2" s="38"/>
      <c r="F2" s="38"/>
      <c r="G2" s="38"/>
      <c r="H2" s="38"/>
      <c r="I2" s="38"/>
    </row>
    <row r="3" spans="1:9" ht="12" customHeight="1" thickBot="1" x14ac:dyDescent="0.25">
      <c r="A3" s="39" t="s">
        <v>0</v>
      </c>
      <c r="B3" s="39"/>
      <c r="C3" s="39"/>
      <c r="F3" s="1"/>
      <c r="G3" s="9" t="s">
        <v>1</v>
      </c>
    </row>
    <row r="4" spans="1:9" ht="27.75" customHeight="1" thickBot="1" x14ac:dyDescent="0.25">
      <c r="A4" s="45" t="s">
        <v>2</v>
      </c>
      <c r="B4" s="41"/>
      <c r="C4" s="40" t="s">
        <v>3</v>
      </c>
      <c r="D4" s="41"/>
      <c r="E4" s="16" t="s">
        <v>121</v>
      </c>
      <c r="F4" s="12" t="s">
        <v>122</v>
      </c>
      <c r="G4" s="13" t="s">
        <v>112</v>
      </c>
      <c r="H4" s="2"/>
    </row>
    <row r="5" spans="1:9" ht="12" customHeight="1" x14ac:dyDescent="0.2">
      <c r="A5" s="46">
        <v>1</v>
      </c>
      <c r="B5" s="47"/>
      <c r="C5" s="42">
        <v>2</v>
      </c>
      <c r="D5" s="43"/>
      <c r="E5" s="4">
        <v>3</v>
      </c>
      <c r="F5" s="10">
        <v>4</v>
      </c>
      <c r="G5" s="18">
        <v>5</v>
      </c>
    </row>
    <row r="6" spans="1:9" ht="15" customHeight="1" x14ac:dyDescent="0.2">
      <c r="A6" s="48" t="s">
        <v>4</v>
      </c>
      <c r="B6" s="49"/>
      <c r="C6" s="44" t="s">
        <v>5</v>
      </c>
      <c r="D6" s="44"/>
      <c r="E6" s="5">
        <f>E7+E10+E17+E23</f>
        <v>73760877</v>
      </c>
      <c r="F6" s="5">
        <f>F7+F10+F17+F23</f>
        <v>75126009.780000001</v>
      </c>
      <c r="G6" s="21">
        <f>F6/E6</f>
        <v>1.0185075454024224</v>
      </c>
      <c r="H6" s="14"/>
    </row>
    <row r="7" spans="1:9" ht="24" customHeight="1" x14ac:dyDescent="0.2">
      <c r="A7" s="48" t="s">
        <v>6</v>
      </c>
      <c r="B7" s="49"/>
      <c r="C7" s="44" t="s">
        <v>7</v>
      </c>
      <c r="D7" s="44"/>
      <c r="E7" s="5">
        <f>E8</f>
        <v>20000</v>
      </c>
      <c r="F7" s="5">
        <f>F8</f>
        <v>37884.6</v>
      </c>
      <c r="G7" s="21">
        <f t="shared" ref="G7:G69" si="0">F7/E7</f>
        <v>1.8942299999999999</v>
      </c>
      <c r="H7" s="15"/>
    </row>
    <row r="8" spans="1:9" ht="15" customHeight="1" x14ac:dyDescent="0.2">
      <c r="A8" s="48" t="s">
        <v>8</v>
      </c>
      <c r="B8" s="49"/>
      <c r="C8" s="44" t="s">
        <v>9</v>
      </c>
      <c r="D8" s="44"/>
      <c r="E8" s="5">
        <f>E9</f>
        <v>20000</v>
      </c>
      <c r="F8" s="5">
        <f>F9</f>
        <v>37884.6</v>
      </c>
      <c r="G8" s="21">
        <f t="shared" si="0"/>
        <v>1.8942299999999999</v>
      </c>
      <c r="H8" s="15"/>
    </row>
    <row r="9" spans="1:9" ht="24" customHeight="1" x14ac:dyDescent="0.2">
      <c r="A9" s="62" t="s">
        <v>10</v>
      </c>
      <c r="B9" s="63"/>
      <c r="C9" s="50" t="s">
        <v>11</v>
      </c>
      <c r="D9" s="50"/>
      <c r="E9" s="6">
        <v>20000</v>
      </c>
      <c r="F9" s="6">
        <v>37884.6</v>
      </c>
      <c r="G9" s="19">
        <f t="shared" si="0"/>
        <v>1.8942299999999999</v>
      </c>
      <c r="H9" s="15"/>
    </row>
    <row r="10" spans="1:9" ht="15" customHeight="1" x14ac:dyDescent="0.2">
      <c r="A10" s="48" t="s">
        <v>12</v>
      </c>
      <c r="B10" s="49"/>
      <c r="C10" s="44" t="s">
        <v>13</v>
      </c>
      <c r="D10" s="44"/>
      <c r="E10" s="5">
        <f>E11+E13+E15</f>
        <v>148500</v>
      </c>
      <c r="F10" s="5">
        <f>F11+F13+F15</f>
        <v>123081.31</v>
      </c>
      <c r="G10" s="21">
        <f t="shared" si="0"/>
        <v>0.82883037037037033</v>
      </c>
      <c r="H10" s="15"/>
    </row>
    <row r="11" spans="1:9" ht="15" customHeight="1" x14ac:dyDescent="0.2">
      <c r="A11" s="48" t="s">
        <v>14</v>
      </c>
      <c r="B11" s="49"/>
      <c r="C11" s="44" t="s">
        <v>15</v>
      </c>
      <c r="D11" s="44"/>
      <c r="E11" s="5">
        <f>E12</f>
        <v>148500</v>
      </c>
      <c r="F11" s="5">
        <f>F12</f>
        <v>86110.98</v>
      </c>
      <c r="G11" s="21">
        <f t="shared" si="0"/>
        <v>0.57987191919191916</v>
      </c>
      <c r="H11" s="15"/>
    </row>
    <row r="12" spans="1:9" ht="33.950000000000003" customHeight="1" x14ac:dyDescent="0.2">
      <c r="A12" s="62" t="s">
        <v>16</v>
      </c>
      <c r="B12" s="63"/>
      <c r="C12" s="50" t="s">
        <v>17</v>
      </c>
      <c r="D12" s="50"/>
      <c r="E12" s="6">
        <v>148500</v>
      </c>
      <c r="F12" s="6">
        <v>86110.98</v>
      </c>
      <c r="G12" s="19">
        <f t="shared" si="0"/>
        <v>0.57987191919191916</v>
      </c>
      <c r="H12" s="15"/>
    </row>
    <row r="13" spans="1:9" s="8" customFormat="1" ht="18" customHeight="1" x14ac:dyDescent="0.2">
      <c r="A13" s="48">
        <v>13020000</v>
      </c>
      <c r="B13" s="49"/>
      <c r="C13" s="51" t="s">
        <v>117</v>
      </c>
      <c r="D13" s="52"/>
      <c r="E13" s="5">
        <f>E14</f>
        <v>0</v>
      </c>
      <c r="F13" s="5">
        <f>F14</f>
        <v>333.48</v>
      </c>
      <c r="G13" s="19"/>
      <c r="H13" s="15"/>
    </row>
    <row r="14" spans="1:9" s="8" customFormat="1" ht="26.25" customHeight="1" x14ac:dyDescent="0.2">
      <c r="A14" s="62">
        <v>13020200</v>
      </c>
      <c r="B14" s="63"/>
      <c r="C14" s="53" t="s">
        <v>118</v>
      </c>
      <c r="D14" s="54"/>
      <c r="E14" s="6">
        <v>0</v>
      </c>
      <c r="F14" s="6">
        <v>333.48</v>
      </c>
      <c r="G14" s="19"/>
      <c r="H14" s="15"/>
    </row>
    <row r="15" spans="1:9" s="8" customFormat="1" ht="16.5" customHeight="1" x14ac:dyDescent="0.2">
      <c r="A15" s="48">
        <v>13030000</v>
      </c>
      <c r="B15" s="49"/>
      <c r="C15" s="51" t="s">
        <v>119</v>
      </c>
      <c r="D15" s="52"/>
      <c r="E15" s="5">
        <f>E16</f>
        <v>0</v>
      </c>
      <c r="F15" s="5">
        <f>F16</f>
        <v>36636.85</v>
      </c>
      <c r="G15" s="19"/>
      <c r="H15" s="15"/>
    </row>
    <row r="16" spans="1:9" s="8" customFormat="1" ht="24" customHeight="1" x14ac:dyDescent="0.2">
      <c r="A16" s="62">
        <v>13030100</v>
      </c>
      <c r="B16" s="63"/>
      <c r="C16" s="53" t="s">
        <v>118</v>
      </c>
      <c r="D16" s="54"/>
      <c r="E16" s="6">
        <v>0</v>
      </c>
      <c r="F16" s="6">
        <v>36636.85</v>
      </c>
      <c r="G16" s="19"/>
      <c r="H16" s="15"/>
    </row>
    <row r="17" spans="1:8" ht="15" customHeight="1" x14ac:dyDescent="0.2">
      <c r="A17" s="48" t="s">
        <v>18</v>
      </c>
      <c r="B17" s="49"/>
      <c r="C17" s="44" t="s">
        <v>19</v>
      </c>
      <c r="D17" s="44"/>
      <c r="E17" s="5">
        <f>E18+E20+E22</f>
        <v>5240000</v>
      </c>
      <c r="F17" s="5">
        <f>F18+F20+F22</f>
        <v>6645163.7799999993</v>
      </c>
      <c r="G17" s="21">
        <f t="shared" si="0"/>
        <v>1.2681610267175571</v>
      </c>
      <c r="H17" s="14"/>
    </row>
    <row r="18" spans="1:8" ht="24" customHeight="1" x14ac:dyDescent="0.2">
      <c r="A18" s="48" t="s">
        <v>20</v>
      </c>
      <c r="B18" s="49"/>
      <c r="C18" s="44" t="s">
        <v>21</v>
      </c>
      <c r="D18" s="44"/>
      <c r="E18" s="5">
        <f>E19</f>
        <v>400000</v>
      </c>
      <c r="F18" s="5">
        <f>F19</f>
        <v>591964.88</v>
      </c>
      <c r="G18" s="21">
        <f t="shared" si="0"/>
        <v>1.4799122</v>
      </c>
      <c r="H18" s="15"/>
    </row>
    <row r="19" spans="1:8" ht="15" customHeight="1" x14ac:dyDescent="0.2">
      <c r="A19" s="62" t="s">
        <v>22</v>
      </c>
      <c r="B19" s="63"/>
      <c r="C19" s="50" t="s">
        <v>23</v>
      </c>
      <c r="D19" s="50"/>
      <c r="E19" s="6">
        <v>400000</v>
      </c>
      <c r="F19" s="6">
        <v>591964.88</v>
      </c>
      <c r="G19" s="19">
        <f t="shared" si="0"/>
        <v>1.4799122</v>
      </c>
      <c r="H19" s="15"/>
    </row>
    <row r="20" spans="1:8" ht="24" customHeight="1" x14ac:dyDescent="0.2">
      <c r="A20" s="48" t="s">
        <v>24</v>
      </c>
      <c r="B20" s="49"/>
      <c r="C20" s="44" t="s">
        <v>25</v>
      </c>
      <c r="D20" s="44"/>
      <c r="E20" s="5">
        <f>E21</f>
        <v>1570000</v>
      </c>
      <c r="F20" s="5">
        <f>F21</f>
        <v>2535008.79</v>
      </c>
      <c r="G20" s="21">
        <f t="shared" si="0"/>
        <v>1.6146552802547771</v>
      </c>
      <c r="H20" s="15"/>
    </row>
    <row r="21" spans="1:8" ht="15" customHeight="1" x14ac:dyDescent="0.2">
      <c r="A21" s="62" t="s">
        <v>26</v>
      </c>
      <c r="B21" s="63"/>
      <c r="C21" s="50" t="s">
        <v>23</v>
      </c>
      <c r="D21" s="50"/>
      <c r="E21" s="6">
        <v>1570000</v>
      </c>
      <c r="F21" s="6">
        <v>2535008.79</v>
      </c>
      <c r="G21" s="19">
        <f t="shared" si="0"/>
        <v>1.6146552802547771</v>
      </c>
      <c r="H21" s="15"/>
    </row>
    <row r="22" spans="1:8" ht="24" customHeight="1" x14ac:dyDescent="0.2">
      <c r="A22" s="48" t="s">
        <v>27</v>
      </c>
      <c r="B22" s="49"/>
      <c r="C22" s="44" t="s">
        <v>28</v>
      </c>
      <c r="D22" s="44"/>
      <c r="E22" s="5">
        <v>3270000</v>
      </c>
      <c r="F22" s="5">
        <v>3518190.11</v>
      </c>
      <c r="G22" s="21">
        <f t="shared" si="0"/>
        <v>1.075899116207951</v>
      </c>
      <c r="H22" s="15"/>
    </row>
    <row r="23" spans="1:8" ht="15" customHeight="1" x14ac:dyDescent="0.2">
      <c r="A23" s="48" t="s">
        <v>29</v>
      </c>
      <c r="B23" s="49"/>
      <c r="C23" s="44" t="s">
        <v>30</v>
      </c>
      <c r="D23" s="44"/>
      <c r="E23" s="5">
        <f>E24+E36</f>
        <v>68352377</v>
      </c>
      <c r="F23" s="5">
        <f>F24+F36</f>
        <v>68319880.090000004</v>
      </c>
      <c r="G23" s="21">
        <f t="shared" si="0"/>
        <v>0.99952456796052613</v>
      </c>
      <c r="H23" s="14"/>
    </row>
    <row r="24" spans="1:8" ht="15" customHeight="1" x14ac:dyDescent="0.2">
      <c r="A24" s="48" t="s">
        <v>31</v>
      </c>
      <c r="B24" s="49"/>
      <c r="C24" s="44" t="s">
        <v>32</v>
      </c>
      <c r="D24" s="44"/>
      <c r="E24" s="5">
        <f>E25+E26+E27+E28+E29+E30+E31+E32+E33+E34+E35</f>
        <v>28660653</v>
      </c>
      <c r="F24" s="5">
        <f>F25+F26+F27+F28+F29+F30+F31+F32+F33+F34+F35</f>
        <v>30047852.700000003</v>
      </c>
      <c r="G24" s="21">
        <f t="shared" si="0"/>
        <v>1.0484008406926388</v>
      </c>
      <c r="H24" s="14"/>
    </row>
    <row r="25" spans="1:8" ht="24" customHeight="1" x14ac:dyDescent="0.2">
      <c r="A25" s="62" t="s">
        <v>33</v>
      </c>
      <c r="B25" s="63"/>
      <c r="C25" s="50" t="s">
        <v>34</v>
      </c>
      <c r="D25" s="50"/>
      <c r="E25" s="6">
        <v>24000</v>
      </c>
      <c r="F25" s="6">
        <v>27214.12</v>
      </c>
      <c r="G25" s="19">
        <f t="shared" si="0"/>
        <v>1.1339216666666667</v>
      </c>
      <c r="H25" s="15"/>
    </row>
    <row r="26" spans="1:8" ht="24" customHeight="1" x14ac:dyDescent="0.2">
      <c r="A26" s="62" t="s">
        <v>35</v>
      </c>
      <c r="B26" s="63"/>
      <c r="C26" s="50" t="s">
        <v>36</v>
      </c>
      <c r="D26" s="50"/>
      <c r="E26" s="6">
        <v>445000</v>
      </c>
      <c r="F26" s="6">
        <v>570624.44999999995</v>
      </c>
      <c r="G26" s="19">
        <f t="shared" si="0"/>
        <v>1.2823021348314605</v>
      </c>
      <c r="H26" s="15"/>
    </row>
    <row r="27" spans="1:8" ht="24" customHeight="1" x14ac:dyDescent="0.2">
      <c r="A27" s="62" t="s">
        <v>37</v>
      </c>
      <c r="B27" s="63"/>
      <c r="C27" s="50" t="s">
        <v>38</v>
      </c>
      <c r="D27" s="50"/>
      <c r="E27" s="6">
        <v>250000</v>
      </c>
      <c r="F27" s="6">
        <v>224721.97</v>
      </c>
      <c r="G27" s="19">
        <f t="shared" si="0"/>
        <v>0.89888787999999997</v>
      </c>
      <c r="H27" s="15"/>
    </row>
    <row r="28" spans="1:8" ht="24" customHeight="1" x14ac:dyDescent="0.2">
      <c r="A28" s="62" t="s">
        <v>39</v>
      </c>
      <c r="B28" s="63"/>
      <c r="C28" s="50" t="s">
        <v>40</v>
      </c>
      <c r="D28" s="50"/>
      <c r="E28" s="6">
        <v>3912220</v>
      </c>
      <c r="F28" s="6">
        <v>4702552.17</v>
      </c>
      <c r="G28" s="19">
        <f t="shared" si="0"/>
        <v>1.2020162899836921</v>
      </c>
      <c r="H28" s="15"/>
    </row>
    <row r="29" spans="1:8" ht="15" customHeight="1" x14ac:dyDescent="0.2">
      <c r="A29" s="62" t="s">
        <v>41</v>
      </c>
      <c r="B29" s="63"/>
      <c r="C29" s="50" t="s">
        <v>42</v>
      </c>
      <c r="D29" s="50"/>
      <c r="E29" s="6">
        <v>14159433</v>
      </c>
      <c r="F29" s="6">
        <v>15431760.970000001</v>
      </c>
      <c r="G29" s="19">
        <f t="shared" si="0"/>
        <v>1.0898572682959833</v>
      </c>
      <c r="H29" s="15"/>
    </row>
    <row r="30" spans="1:8" ht="15" customHeight="1" x14ac:dyDescent="0.2">
      <c r="A30" s="62" t="s">
        <v>43</v>
      </c>
      <c r="B30" s="63"/>
      <c r="C30" s="50" t="s">
        <v>44</v>
      </c>
      <c r="D30" s="50"/>
      <c r="E30" s="6">
        <v>7150000</v>
      </c>
      <c r="F30" s="6">
        <v>6425972.9100000001</v>
      </c>
      <c r="G30" s="19">
        <f t="shared" si="0"/>
        <v>0.89873746993006998</v>
      </c>
      <c r="H30" s="15"/>
    </row>
    <row r="31" spans="1:8" ht="15" customHeight="1" x14ac:dyDescent="0.2">
      <c r="A31" s="62" t="s">
        <v>45</v>
      </c>
      <c r="B31" s="63"/>
      <c r="C31" s="50" t="s">
        <v>46</v>
      </c>
      <c r="D31" s="50"/>
      <c r="E31" s="6">
        <v>335000</v>
      </c>
      <c r="F31" s="6">
        <v>347170.73</v>
      </c>
      <c r="G31" s="19">
        <f t="shared" si="0"/>
        <v>1.0363305373134328</v>
      </c>
      <c r="H31" s="15"/>
    </row>
    <row r="32" spans="1:8" s="8" customFormat="1" ht="15" customHeight="1" x14ac:dyDescent="0.2">
      <c r="A32" s="62">
        <v>18010800</v>
      </c>
      <c r="B32" s="63"/>
      <c r="C32" s="53" t="s">
        <v>123</v>
      </c>
      <c r="D32" s="54"/>
      <c r="E32" s="6"/>
      <c r="F32" s="6">
        <v>1760</v>
      </c>
      <c r="G32" s="19"/>
      <c r="H32" s="15"/>
    </row>
    <row r="33" spans="1:8" ht="15" customHeight="1" x14ac:dyDescent="0.2">
      <c r="A33" s="62" t="s">
        <v>47</v>
      </c>
      <c r="B33" s="63"/>
      <c r="C33" s="50" t="s">
        <v>48</v>
      </c>
      <c r="D33" s="50"/>
      <c r="E33" s="6">
        <v>1560000</v>
      </c>
      <c r="F33" s="6">
        <v>1303585.69</v>
      </c>
      <c r="G33" s="19">
        <f t="shared" si="0"/>
        <v>0.83563185256410255</v>
      </c>
      <c r="H33" s="15"/>
    </row>
    <row r="34" spans="1:8" ht="15" customHeight="1" x14ac:dyDescent="0.2">
      <c r="A34" s="62" t="s">
        <v>49</v>
      </c>
      <c r="B34" s="63"/>
      <c r="C34" s="50" t="s">
        <v>50</v>
      </c>
      <c r="D34" s="50"/>
      <c r="E34" s="6">
        <v>752000</v>
      </c>
      <c r="F34" s="6">
        <v>931014.34</v>
      </c>
      <c r="G34" s="19">
        <f t="shared" si="0"/>
        <v>1.2380509840425531</v>
      </c>
      <c r="H34" s="15"/>
    </row>
    <row r="35" spans="1:8" ht="15" customHeight="1" x14ac:dyDescent="0.2">
      <c r="A35" s="62" t="s">
        <v>51</v>
      </c>
      <c r="B35" s="63"/>
      <c r="C35" s="50" t="s">
        <v>52</v>
      </c>
      <c r="D35" s="50"/>
      <c r="E35" s="6">
        <v>73000</v>
      </c>
      <c r="F35" s="6">
        <v>81475.350000000006</v>
      </c>
      <c r="G35" s="19">
        <f t="shared" si="0"/>
        <v>1.1161006849315069</v>
      </c>
      <c r="H35" s="15"/>
    </row>
    <row r="36" spans="1:8" ht="15" customHeight="1" x14ac:dyDescent="0.2">
      <c r="A36" s="48" t="s">
        <v>53</v>
      </c>
      <c r="B36" s="49"/>
      <c r="C36" s="44" t="s">
        <v>54</v>
      </c>
      <c r="D36" s="44"/>
      <c r="E36" s="5">
        <f>E37+E38</f>
        <v>39691724</v>
      </c>
      <c r="F36" s="5">
        <f>F37+F38</f>
        <v>38272027.390000001</v>
      </c>
      <c r="G36" s="21">
        <f t="shared" si="0"/>
        <v>0.96423192376325106</v>
      </c>
      <c r="H36" s="14"/>
    </row>
    <row r="37" spans="1:8" ht="15" customHeight="1" x14ac:dyDescent="0.2">
      <c r="A37" s="62" t="s">
        <v>55</v>
      </c>
      <c r="B37" s="63"/>
      <c r="C37" s="50" t="s">
        <v>56</v>
      </c>
      <c r="D37" s="50"/>
      <c r="E37" s="6">
        <v>3315000</v>
      </c>
      <c r="F37" s="6">
        <v>3080849.68</v>
      </c>
      <c r="G37" s="19">
        <f t="shared" si="0"/>
        <v>0.92936641930618402</v>
      </c>
      <c r="H37" s="15"/>
    </row>
    <row r="38" spans="1:8" ht="15" customHeight="1" x14ac:dyDescent="0.2">
      <c r="A38" s="62" t="s">
        <v>57</v>
      </c>
      <c r="B38" s="63"/>
      <c r="C38" s="50" t="s">
        <v>58</v>
      </c>
      <c r="D38" s="50"/>
      <c r="E38" s="6">
        <v>36376724</v>
      </c>
      <c r="F38" s="6">
        <v>35191177.710000001</v>
      </c>
      <c r="G38" s="19">
        <f t="shared" si="0"/>
        <v>0.96740920677738873</v>
      </c>
      <c r="H38" s="15"/>
    </row>
    <row r="39" spans="1:8" ht="15" customHeight="1" x14ac:dyDescent="0.2">
      <c r="A39" s="48" t="s">
        <v>59</v>
      </c>
      <c r="B39" s="49"/>
      <c r="C39" s="44" t="s">
        <v>60</v>
      </c>
      <c r="D39" s="44"/>
      <c r="E39" s="5">
        <f>E40+E46+E58</f>
        <v>2591900</v>
      </c>
      <c r="F39" s="5">
        <f>F40+F46+F58</f>
        <v>2213339.4699999997</v>
      </c>
      <c r="G39" s="21">
        <f t="shared" si="0"/>
        <v>0.85394477796211266</v>
      </c>
      <c r="H39" s="14"/>
    </row>
    <row r="40" spans="1:8" ht="15" customHeight="1" x14ac:dyDescent="0.2">
      <c r="A40" s="48" t="s">
        <v>61</v>
      </c>
      <c r="B40" s="49"/>
      <c r="C40" s="44" t="s">
        <v>62</v>
      </c>
      <c r="D40" s="44"/>
      <c r="E40" s="5">
        <f>E41+E43</f>
        <v>78400</v>
      </c>
      <c r="F40" s="5">
        <f>F41+F43</f>
        <v>77907.17</v>
      </c>
      <c r="G40" s="21">
        <f t="shared" si="0"/>
        <v>0.99371390306122442</v>
      </c>
      <c r="H40" s="14"/>
    </row>
    <row r="41" spans="1:8" ht="45" customHeight="1" x14ac:dyDescent="0.2">
      <c r="A41" s="48" t="s">
        <v>63</v>
      </c>
      <c r="B41" s="49"/>
      <c r="C41" s="44" t="s">
        <v>64</v>
      </c>
      <c r="D41" s="44"/>
      <c r="E41" s="5">
        <f>E42</f>
        <v>8000</v>
      </c>
      <c r="F41" s="5">
        <f>F42</f>
        <v>39101.25</v>
      </c>
      <c r="G41" s="21">
        <f t="shared" si="0"/>
        <v>4.88765625</v>
      </c>
      <c r="H41" s="15"/>
    </row>
    <row r="42" spans="1:8" ht="25.5" customHeight="1" x14ac:dyDescent="0.2">
      <c r="A42" s="62" t="s">
        <v>65</v>
      </c>
      <c r="B42" s="63"/>
      <c r="C42" s="50" t="s">
        <v>66</v>
      </c>
      <c r="D42" s="50"/>
      <c r="E42" s="6">
        <v>8000</v>
      </c>
      <c r="F42" s="6">
        <v>39101.25</v>
      </c>
      <c r="G42" s="19">
        <f t="shared" si="0"/>
        <v>4.88765625</v>
      </c>
      <c r="H42" s="15"/>
    </row>
    <row r="43" spans="1:8" ht="15" customHeight="1" x14ac:dyDescent="0.2">
      <c r="A43" s="48" t="s">
        <v>67</v>
      </c>
      <c r="B43" s="49"/>
      <c r="C43" s="44" t="s">
        <v>68</v>
      </c>
      <c r="D43" s="44"/>
      <c r="E43" s="5">
        <f>E44+E45</f>
        <v>70400</v>
      </c>
      <c r="F43" s="5">
        <f>F44+F45</f>
        <v>38805.919999999998</v>
      </c>
      <c r="G43" s="21">
        <f t="shared" si="0"/>
        <v>0.55122045454545454</v>
      </c>
      <c r="H43" s="15"/>
    </row>
    <row r="44" spans="1:8" ht="15" customHeight="1" x14ac:dyDescent="0.2">
      <c r="A44" s="62" t="s">
        <v>69</v>
      </c>
      <c r="B44" s="63"/>
      <c r="C44" s="50" t="s">
        <v>70</v>
      </c>
      <c r="D44" s="50"/>
      <c r="E44" s="6">
        <v>34000</v>
      </c>
      <c r="F44" s="6">
        <v>8805.92</v>
      </c>
      <c r="G44" s="19">
        <f t="shared" si="0"/>
        <v>0.25899764705882355</v>
      </c>
      <c r="H44" s="15"/>
    </row>
    <row r="45" spans="1:8" ht="26.25" customHeight="1" x14ac:dyDescent="0.2">
      <c r="A45" s="62" t="s">
        <v>71</v>
      </c>
      <c r="B45" s="63"/>
      <c r="C45" s="50" t="s">
        <v>72</v>
      </c>
      <c r="D45" s="50"/>
      <c r="E45" s="6">
        <v>36400</v>
      </c>
      <c r="F45" s="6">
        <v>30000</v>
      </c>
      <c r="G45" s="19">
        <f t="shared" si="0"/>
        <v>0.82417582417582413</v>
      </c>
      <c r="H45" s="15"/>
    </row>
    <row r="46" spans="1:8" ht="24" customHeight="1" x14ac:dyDescent="0.2">
      <c r="A46" s="48" t="s">
        <v>73</v>
      </c>
      <c r="B46" s="49"/>
      <c r="C46" s="44" t="s">
        <v>74</v>
      </c>
      <c r="D46" s="44"/>
      <c r="E46" s="5">
        <f>E47+E52+E54</f>
        <v>2513500</v>
      </c>
      <c r="F46" s="5">
        <f>F47+F52+F54</f>
        <v>2067710.5999999996</v>
      </c>
      <c r="G46" s="21">
        <f t="shared" si="0"/>
        <v>0.82264197334394251</v>
      </c>
      <c r="H46" s="14"/>
    </row>
    <row r="47" spans="1:8" ht="15" customHeight="1" x14ac:dyDescent="0.2">
      <c r="A47" s="48" t="s">
        <v>75</v>
      </c>
      <c r="B47" s="49"/>
      <c r="C47" s="44" t="s">
        <v>76</v>
      </c>
      <c r="D47" s="44"/>
      <c r="E47" s="5">
        <f>E48+E49+E50+E51</f>
        <v>1593100</v>
      </c>
      <c r="F47" s="5">
        <f>F48+F49+F50+F51</f>
        <v>1230490.2899999998</v>
      </c>
      <c r="G47" s="21">
        <f t="shared" si="0"/>
        <v>0.77238735170422435</v>
      </c>
      <c r="H47" s="15"/>
    </row>
    <row r="48" spans="1:8" ht="24" customHeight="1" x14ac:dyDescent="0.2">
      <c r="A48" s="62" t="s">
        <v>77</v>
      </c>
      <c r="B48" s="63"/>
      <c r="C48" s="50" t="s">
        <v>78</v>
      </c>
      <c r="D48" s="50"/>
      <c r="E48" s="6">
        <v>31500</v>
      </c>
      <c r="F48" s="6">
        <v>58553.97</v>
      </c>
      <c r="G48" s="19">
        <f t="shared" si="0"/>
        <v>1.8588561904761904</v>
      </c>
      <c r="H48" s="15"/>
    </row>
    <row r="49" spans="1:8" ht="15" customHeight="1" x14ac:dyDescent="0.2">
      <c r="A49" s="62" t="s">
        <v>79</v>
      </c>
      <c r="B49" s="63"/>
      <c r="C49" s="50" t="s">
        <v>80</v>
      </c>
      <c r="D49" s="50"/>
      <c r="E49" s="6">
        <v>1471800</v>
      </c>
      <c r="F49" s="6">
        <f>976088.57+74949.75</f>
        <v>1051038.3199999998</v>
      </c>
      <c r="G49" s="19">
        <f t="shared" si="0"/>
        <v>0.71411762467726581</v>
      </c>
      <c r="H49" s="15"/>
    </row>
    <row r="50" spans="1:8" ht="24" customHeight="1" x14ac:dyDescent="0.2">
      <c r="A50" s="62" t="s">
        <v>81</v>
      </c>
      <c r="B50" s="63"/>
      <c r="C50" s="50" t="s">
        <v>82</v>
      </c>
      <c r="D50" s="50"/>
      <c r="E50" s="6">
        <v>88000</v>
      </c>
      <c r="F50" s="6">
        <v>102924</v>
      </c>
      <c r="G50" s="19">
        <f t="shared" si="0"/>
        <v>1.1695909090909091</v>
      </c>
      <c r="H50" s="15"/>
    </row>
    <row r="51" spans="1:8" ht="45" customHeight="1" x14ac:dyDescent="0.2">
      <c r="A51" s="62" t="s">
        <v>83</v>
      </c>
      <c r="B51" s="63"/>
      <c r="C51" s="50" t="s">
        <v>84</v>
      </c>
      <c r="D51" s="50"/>
      <c r="E51" s="6">
        <v>1800</v>
      </c>
      <c r="F51" s="6">
        <v>17974</v>
      </c>
      <c r="G51" s="19">
        <f t="shared" si="0"/>
        <v>9.9855555555555551</v>
      </c>
      <c r="H51" s="15"/>
    </row>
    <row r="52" spans="1:8" ht="24" customHeight="1" x14ac:dyDescent="0.2">
      <c r="A52" s="48" t="s">
        <v>85</v>
      </c>
      <c r="B52" s="49"/>
      <c r="C52" s="44" t="s">
        <v>86</v>
      </c>
      <c r="D52" s="44"/>
      <c r="E52" s="5">
        <f>E53</f>
        <v>745000</v>
      </c>
      <c r="F52" s="5">
        <f>F53</f>
        <v>705286.89</v>
      </c>
      <c r="G52" s="21">
        <f t="shared" si="0"/>
        <v>0.94669381208053693</v>
      </c>
      <c r="H52" s="15"/>
    </row>
    <row r="53" spans="1:8" ht="24" customHeight="1" x14ac:dyDescent="0.2">
      <c r="A53" s="62" t="s">
        <v>87</v>
      </c>
      <c r="B53" s="63"/>
      <c r="C53" s="50" t="s">
        <v>88</v>
      </c>
      <c r="D53" s="50"/>
      <c r="E53" s="6">
        <v>745000</v>
      </c>
      <c r="F53" s="6">
        <v>705286.89</v>
      </c>
      <c r="G53" s="19">
        <f t="shared" si="0"/>
        <v>0.94669381208053693</v>
      </c>
      <c r="H53" s="15"/>
    </row>
    <row r="54" spans="1:8" ht="15" customHeight="1" x14ac:dyDescent="0.2">
      <c r="A54" s="48" t="s">
        <v>89</v>
      </c>
      <c r="B54" s="49"/>
      <c r="C54" s="44" t="s">
        <v>90</v>
      </c>
      <c r="D54" s="44"/>
      <c r="E54" s="5">
        <f>E55+E56+E57</f>
        <v>175400</v>
      </c>
      <c r="F54" s="5">
        <f>F55+F56+F57</f>
        <v>131933.42000000001</v>
      </c>
      <c r="G54" s="21">
        <f t="shared" si="0"/>
        <v>0.75218597491448125</v>
      </c>
      <c r="H54" s="15"/>
    </row>
    <row r="55" spans="1:8" ht="33.950000000000003" customHeight="1" x14ac:dyDescent="0.2">
      <c r="A55" s="62" t="s">
        <v>91</v>
      </c>
      <c r="B55" s="63"/>
      <c r="C55" s="50" t="s">
        <v>92</v>
      </c>
      <c r="D55" s="50"/>
      <c r="E55" s="6">
        <v>111000</v>
      </c>
      <c r="F55" s="6">
        <v>79339.240000000005</v>
      </c>
      <c r="G55" s="19">
        <f t="shared" si="0"/>
        <v>0.71476792792792798</v>
      </c>
      <c r="H55" s="15"/>
    </row>
    <row r="56" spans="1:8" ht="15" customHeight="1" x14ac:dyDescent="0.2">
      <c r="A56" s="62" t="s">
        <v>93</v>
      </c>
      <c r="B56" s="63"/>
      <c r="C56" s="50" t="s">
        <v>94</v>
      </c>
      <c r="D56" s="50"/>
      <c r="E56" s="6">
        <v>2000</v>
      </c>
      <c r="F56" s="6">
        <v>6116.18</v>
      </c>
      <c r="G56" s="19">
        <f t="shared" si="0"/>
        <v>3.05809</v>
      </c>
      <c r="H56" s="15"/>
    </row>
    <row r="57" spans="1:8" ht="24" customHeight="1" x14ac:dyDescent="0.2">
      <c r="A57" s="62" t="s">
        <v>95</v>
      </c>
      <c r="B57" s="63"/>
      <c r="C57" s="50" t="s">
        <v>96</v>
      </c>
      <c r="D57" s="50"/>
      <c r="E57" s="6">
        <v>62400</v>
      </c>
      <c r="F57" s="6">
        <v>46478</v>
      </c>
      <c r="G57" s="19">
        <f t="shared" si="0"/>
        <v>0.74483974358974359</v>
      </c>
      <c r="H57" s="15"/>
    </row>
    <row r="58" spans="1:8" s="8" customFormat="1" ht="15.75" customHeight="1" x14ac:dyDescent="0.2">
      <c r="A58" s="48">
        <v>24000000</v>
      </c>
      <c r="B58" s="49"/>
      <c r="C58" s="51" t="s">
        <v>115</v>
      </c>
      <c r="D58" s="52"/>
      <c r="E58" s="5">
        <f>E59</f>
        <v>0</v>
      </c>
      <c r="F58" s="5">
        <f>F59</f>
        <v>67721.7</v>
      </c>
      <c r="G58" s="19"/>
      <c r="H58" s="15"/>
    </row>
    <row r="59" spans="1:8" s="8" customFormat="1" ht="14.25" customHeight="1" x14ac:dyDescent="0.2">
      <c r="A59" s="48">
        <v>24060000</v>
      </c>
      <c r="B59" s="49"/>
      <c r="C59" s="51" t="s">
        <v>68</v>
      </c>
      <c r="D59" s="52"/>
      <c r="E59" s="5">
        <f>E60+E61</f>
        <v>0</v>
      </c>
      <c r="F59" s="5">
        <f>F60+F61</f>
        <v>67721.7</v>
      </c>
      <c r="G59" s="19"/>
      <c r="H59" s="15"/>
    </row>
    <row r="60" spans="1:8" s="8" customFormat="1" ht="24" customHeight="1" x14ac:dyDescent="0.2">
      <c r="A60" s="62">
        <v>24062200</v>
      </c>
      <c r="B60" s="63"/>
      <c r="C60" s="53" t="s">
        <v>116</v>
      </c>
      <c r="D60" s="54"/>
      <c r="E60" s="6">
        <v>0</v>
      </c>
      <c r="F60" s="6">
        <v>255</v>
      </c>
      <c r="G60" s="19"/>
      <c r="H60" s="15"/>
    </row>
    <row r="61" spans="1:8" s="8" customFormat="1" ht="14.25" customHeight="1" x14ac:dyDescent="0.2">
      <c r="A61" s="62">
        <v>24060300</v>
      </c>
      <c r="B61" s="63"/>
      <c r="C61" s="53" t="s">
        <v>68</v>
      </c>
      <c r="D61" s="54"/>
      <c r="E61" s="6">
        <v>0</v>
      </c>
      <c r="F61" s="6">
        <v>67466.7</v>
      </c>
      <c r="G61" s="19"/>
      <c r="H61" s="15"/>
    </row>
    <row r="62" spans="1:8" ht="15" customHeight="1" x14ac:dyDescent="0.2">
      <c r="A62" s="48" t="s">
        <v>97</v>
      </c>
      <c r="B62" s="49"/>
      <c r="C62" s="44" t="s">
        <v>98</v>
      </c>
      <c r="D62" s="44"/>
      <c r="E62" s="5">
        <f>E63</f>
        <v>41588746</v>
      </c>
      <c r="F62" s="5">
        <f>F63</f>
        <v>41588746</v>
      </c>
      <c r="G62" s="21">
        <f t="shared" si="0"/>
        <v>1</v>
      </c>
      <c r="H62" s="15"/>
    </row>
    <row r="63" spans="1:8" ht="15" customHeight="1" x14ac:dyDescent="0.2">
      <c r="A63" s="48" t="s">
        <v>99</v>
      </c>
      <c r="B63" s="49"/>
      <c r="C63" s="44" t="s">
        <v>100</v>
      </c>
      <c r="D63" s="44"/>
      <c r="E63" s="5">
        <f>E64</f>
        <v>41588746</v>
      </c>
      <c r="F63" s="5">
        <f>F64</f>
        <v>41588746</v>
      </c>
      <c r="G63" s="21">
        <f t="shared" si="0"/>
        <v>1</v>
      </c>
      <c r="H63" s="15"/>
    </row>
    <row r="64" spans="1:8" ht="15" customHeight="1" x14ac:dyDescent="0.2">
      <c r="A64" s="48" t="s">
        <v>101</v>
      </c>
      <c r="B64" s="49"/>
      <c r="C64" s="44" t="s">
        <v>102</v>
      </c>
      <c r="D64" s="44"/>
      <c r="E64" s="5">
        <f>E65+E66+E67</f>
        <v>41588746</v>
      </c>
      <c r="F64" s="5">
        <f>F65+F66+F67</f>
        <v>41588746</v>
      </c>
      <c r="G64" s="21">
        <f t="shared" si="0"/>
        <v>1</v>
      </c>
      <c r="H64" s="15"/>
    </row>
    <row r="65" spans="1:8" ht="33.950000000000003" customHeight="1" x14ac:dyDescent="0.2">
      <c r="A65" s="62" t="s">
        <v>103</v>
      </c>
      <c r="B65" s="63"/>
      <c r="C65" s="50" t="s">
        <v>104</v>
      </c>
      <c r="D65" s="50"/>
      <c r="E65" s="6">
        <v>27246</v>
      </c>
      <c r="F65" s="6">
        <v>27246</v>
      </c>
      <c r="G65" s="19">
        <f t="shared" si="0"/>
        <v>1</v>
      </c>
      <c r="H65" s="15"/>
    </row>
    <row r="66" spans="1:8" ht="33.950000000000003" customHeight="1" x14ac:dyDescent="0.2">
      <c r="A66" s="62" t="s">
        <v>105</v>
      </c>
      <c r="B66" s="63"/>
      <c r="C66" s="50" t="s">
        <v>106</v>
      </c>
      <c r="D66" s="50"/>
      <c r="E66" s="6">
        <v>1250000</v>
      </c>
      <c r="F66" s="6">
        <v>1250000</v>
      </c>
      <c r="G66" s="19">
        <f t="shared" si="0"/>
        <v>1</v>
      </c>
      <c r="H66" s="15"/>
    </row>
    <row r="67" spans="1:8" ht="15" customHeight="1" x14ac:dyDescent="0.2">
      <c r="A67" s="62" t="s">
        <v>107</v>
      </c>
      <c r="B67" s="63"/>
      <c r="C67" s="50" t="s">
        <v>108</v>
      </c>
      <c r="D67" s="50"/>
      <c r="E67" s="6">
        <v>40311500</v>
      </c>
      <c r="F67" s="6">
        <v>40311500</v>
      </c>
      <c r="G67" s="19">
        <f t="shared" si="0"/>
        <v>1</v>
      </c>
      <c r="H67" s="15"/>
    </row>
    <row r="68" spans="1:8" ht="15" customHeight="1" x14ac:dyDescent="0.2">
      <c r="A68" s="56" t="s">
        <v>113</v>
      </c>
      <c r="B68" s="57"/>
      <c r="C68" s="57"/>
      <c r="D68" s="58"/>
      <c r="E68" s="5">
        <f>E6+E39</f>
        <v>76352777</v>
      </c>
      <c r="F68" s="5">
        <f>F6+F39</f>
        <v>77339349.25</v>
      </c>
      <c r="G68" s="21">
        <f t="shared" si="0"/>
        <v>1.0129212359885744</v>
      </c>
      <c r="H68" s="14"/>
    </row>
    <row r="69" spans="1:8" ht="15" customHeight="1" thickBot="1" x14ac:dyDescent="0.25">
      <c r="A69" s="59" t="s">
        <v>114</v>
      </c>
      <c r="B69" s="60"/>
      <c r="C69" s="60"/>
      <c r="D69" s="61"/>
      <c r="E69" s="36">
        <f>E62+E68</f>
        <v>117941523</v>
      </c>
      <c r="F69" s="36">
        <f>F62+F68</f>
        <v>118928095.25</v>
      </c>
      <c r="G69" s="22">
        <f t="shared" si="0"/>
        <v>1.0083649271681865</v>
      </c>
      <c r="H69" s="14"/>
    </row>
    <row r="70" spans="1:8" ht="9.9499999999999993" customHeight="1" x14ac:dyDescent="0.2"/>
    <row r="71" spans="1:8" s="7" customFormat="1" ht="9.9499999999999993" customHeight="1" x14ac:dyDescent="0.2">
      <c r="G71" s="20"/>
    </row>
    <row r="72" spans="1:8" s="7" customFormat="1" ht="9.9499999999999993" customHeight="1" x14ac:dyDescent="0.2">
      <c r="G72" s="20"/>
    </row>
    <row r="73" spans="1:8" ht="6.95" customHeight="1" x14ac:dyDescent="0.2"/>
    <row r="74" spans="1:8" ht="18" customHeight="1" x14ac:dyDescent="0.2">
      <c r="C74" s="55" t="s">
        <v>110</v>
      </c>
      <c r="D74" s="55"/>
      <c r="E74" s="55" t="s">
        <v>109</v>
      </c>
      <c r="F74" s="55"/>
    </row>
  </sheetData>
  <mergeCells count="135">
    <mergeCell ref="A54:B54"/>
    <mergeCell ref="A55:B55"/>
    <mergeCell ref="A56:B56"/>
    <mergeCell ref="A57:B57"/>
    <mergeCell ref="A62:B62"/>
    <mergeCell ref="A49:B49"/>
    <mergeCell ref="A50:B50"/>
    <mergeCell ref="A51:B51"/>
    <mergeCell ref="A52:B52"/>
    <mergeCell ref="A53:B53"/>
    <mergeCell ref="A58:B58"/>
    <mergeCell ref="A59:B59"/>
    <mergeCell ref="A60:B60"/>
    <mergeCell ref="A61:B61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8:B28"/>
    <mergeCell ref="A29:B29"/>
    <mergeCell ref="A30:B30"/>
    <mergeCell ref="A31:B31"/>
    <mergeCell ref="A33:B33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9:B9"/>
    <mergeCell ref="A10:B10"/>
    <mergeCell ref="A11:B11"/>
    <mergeCell ref="A12:B12"/>
    <mergeCell ref="A17:B17"/>
    <mergeCell ref="A13:B13"/>
    <mergeCell ref="A16:B16"/>
    <mergeCell ref="A15:B15"/>
    <mergeCell ref="A14:B14"/>
    <mergeCell ref="E74:F74"/>
    <mergeCell ref="C74:D74"/>
    <mergeCell ref="C63:D63"/>
    <mergeCell ref="C64:D64"/>
    <mergeCell ref="C65:D65"/>
    <mergeCell ref="C66:D66"/>
    <mergeCell ref="C67:D67"/>
    <mergeCell ref="C53:D53"/>
    <mergeCell ref="C54:D54"/>
    <mergeCell ref="C55:D55"/>
    <mergeCell ref="C56:D56"/>
    <mergeCell ref="C57:D57"/>
    <mergeCell ref="C62:D62"/>
    <mergeCell ref="A68:D68"/>
    <mergeCell ref="A69:D69"/>
    <mergeCell ref="C58:D58"/>
    <mergeCell ref="C59:D59"/>
    <mergeCell ref="C61:D61"/>
    <mergeCell ref="C60:D60"/>
    <mergeCell ref="A63:B63"/>
    <mergeCell ref="A64:B64"/>
    <mergeCell ref="A65:B65"/>
    <mergeCell ref="A66:B66"/>
    <mergeCell ref="A67:B67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8:D38"/>
    <mergeCell ref="C39:D39"/>
    <mergeCell ref="C40:D40"/>
    <mergeCell ref="C31:D31"/>
    <mergeCell ref="C33:D33"/>
    <mergeCell ref="C34:D34"/>
    <mergeCell ref="C35:D35"/>
    <mergeCell ref="C36:D36"/>
    <mergeCell ref="C37:D37"/>
    <mergeCell ref="C32:D32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9:D9"/>
    <mergeCell ref="C10:D10"/>
    <mergeCell ref="C11:D11"/>
    <mergeCell ref="C12:D12"/>
    <mergeCell ref="C17:D17"/>
    <mergeCell ref="C18:D18"/>
    <mergeCell ref="C13:D13"/>
    <mergeCell ref="C16:D16"/>
    <mergeCell ref="C15:D15"/>
    <mergeCell ref="C14:D14"/>
    <mergeCell ref="C1:F1"/>
    <mergeCell ref="A2:I2"/>
    <mergeCell ref="A3:C3"/>
    <mergeCell ref="C4:D4"/>
    <mergeCell ref="C5:D5"/>
    <mergeCell ref="C6:D6"/>
    <mergeCell ref="C7:D7"/>
    <mergeCell ref="C8:D8"/>
    <mergeCell ref="A4:B4"/>
    <mergeCell ref="A5:B5"/>
    <mergeCell ref="A6:B6"/>
    <mergeCell ref="A7:B7"/>
    <mergeCell ref="A8:B8"/>
  </mergeCells>
  <pageMargins left="0.25" right="0.30694444444444446" top="0.25" bottom="0.25" header="0.3" footer="0.3"/>
  <pageSetup paperSize="9" scale="84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4"/>
  <sheetViews>
    <sheetView showGridLines="0" zoomScale="80" zoomScaleNormal="80" workbookViewId="0">
      <selection activeCell="F37" sqref="F37"/>
    </sheetView>
  </sheetViews>
  <sheetFormatPr defaultRowHeight="12.75" x14ac:dyDescent="0.2"/>
  <cols>
    <col min="1" max="1" width="3.28515625" style="8" customWidth="1"/>
    <col min="2" max="2" width="9.85546875" style="8" customWidth="1"/>
    <col min="3" max="3" width="29.5703125" style="8" customWidth="1"/>
    <col min="4" max="4" width="25.28515625" style="8" customWidth="1"/>
    <col min="5" max="5" width="14" style="8" customWidth="1"/>
    <col min="6" max="6" width="14.28515625" style="8" customWidth="1"/>
    <col min="7" max="7" width="9.140625" style="20"/>
    <col min="8" max="8" width="17.85546875" style="30" customWidth="1"/>
    <col min="9" max="16384" width="9.140625" style="8"/>
  </cols>
  <sheetData>
    <row r="1" spans="1:9" ht="20.100000000000001" customHeight="1" x14ac:dyDescent="0.2">
      <c r="A1" s="11"/>
      <c r="B1" s="11"/>
      <c r="C1" s="37" t="s">
        <v>111</v>
      </c>
      <c r="D1" s="37"/>
      <c r="E1" s="37"/>
      <c r="F1" s="37"/>
      <c r="G1" s="11"/>
      <c r="H1" s="29"/>
      <c r="I1" s="11"/>
    </row>
    <row r="2" spans="1:9" ht="18.95" customHeight="1" x14ac:dyDescent="0.2">
      <c r="A2" s="38" t="s">
        <v>120</v>
      </c>
      <c r="B2" s="38"/>
      <c r="C2" s="38"/>
      <c r="D2" s="38"/>
      <c r="E2" s="38"/>
      <c r="F2" s="38"/>
      <c r="G2" s="38"/>
      <c r="H2" s="38"/>
      <c r="I2" s="38"/>
    </row>
    <row r="3" spans="1:9" ht="12" customHeight="1" thickBot="1" x14ac:dyDescent="0.25">
      <c r="A3" s="39" t="s">
        <v>0</v>
      </c>
      <c r="B3" s="39"/>
      <c r="C3" s="39"/>
      <c r="F3" s="9"/>
      <c r="G3" s="9" t="s">
        <v>1</v>
      </c>
    </row>
    <row r="4" spans="1:9" ht="27.75" customHeight="1" thickBot="1" x14ac:dyDescent="0.25">
      <c r="A4" s="45" t="s">
        <v>2</v>
      </c>
      <c r="B4" s="41"/>
      <c r="C4" s="40" t="s">
        <v>3</v>
      </c>
      <c r="D4" s="41"/>
      <c r="E4" s="23" t="s">
        <v>121</v>
      </c>
      <c r="F4" s="12" t="s">
        <v>122</v>
      </c>
      <c r="G4" s="24" t="s">
        <v>112</v>
      </c>
      <c r="H4" s="31"/>
    </row>
    <row r="5" spans="1:9" ht="12" customHeight="1" x14ac:dyDescent="0.2">
      <c r="A5" s="46">
        <v>1</v>
      </c>
      <c r="B5" s="47"/>
      <c r="C5" s="42">
        <v>2</v>
      </c>
      <c r="D5" s="43"/>
      <c r="E5" s="4">
        <v>3</v>
      </c>
      <c r="F5" s="10">
        <v>4</v>
      </c>
      <c r="G5" s="25">
        <v>5</v>
      </c>
      <c r="H5" s="31"/>
    </row>
    <row r="6" spans="1:9" ht="15" customHeight="1" x14ac:dyDescent="0.2">
      <c r="A6" s="48" t="s">
        <v>4</v>
      </c>
      <c r="B6" s="49"/>
      <c r="C6" s="44" t="s">
        <v>5</v>
      </c>
      <c r="D6" s="44"/>
      <c r="E6" s="5">
        <f>E7+E10+E17+E23</f>
        <v>73760877</v>
      </c>
      <c r="F6" s="5">
        <f>F7+F10+F17+F23</f>
        <v>75126009.780000001</v>
      </c>
      <c r="G6" s="26">
        <f>F6/E6</f>
        <v>1.0185075454024224</v>
      </c>
      <c r="H6" s="32">
        <f>F6-E6</f>
        <v>1365132.7800000012</v>
      </c>
    </row>
    <row r="7" spans="1:9" ht="24" customHeight="1" x14ac:dyDescent="0.2">
      <c r="A7" s="48" t="s">
        <v>6</v>
      </c>
      <c r="B7" s="49"/>
      <c r="C7" s="44" t="s">
        <v>7</v>
      </c>
      <c r="D7" s="44"/>
      <c r="E7" s="5">
        <f>E8</f>
        <v>20000</v>
      </c>
      <c r="F7" s="5">
        <f>F8</f>
        <v>37884.6</v>
      </c>
      <c r="G7" s="26">
        <f t="shared" ref="G7:G69" si="0">F7/E7</f>
        <v>1.8942299999999999</v>
      </c>
      <c r="H7" s="32">
        <f t="shared" ref="H7:H69" si="1">F7-E7</f>
        <v>17884.599999999999</v>
      </c>
    </row>
    <row r="8" spans="1:9" ht="15" customHeight="1" x14ac:dyDescent="0.2">
      <c r="A8" s="48" t="s">
        <v>8</v>
      </c>
      <c r="B8" s="49"/>
      <c r="C8" s="44" t="s">
        <v>9</v>
      </c>
      <c r="D8" s="44"/>
      <c r="E8" s="5">
        <f>E9</f>
        <v>20000</v>
      </c>
      <c r="F8" s="5">
        <f>F9</f>
        <v>37884.6</v>
      </c>
      <c r="G8" s="26">
        <f t="shared" si="0"/>
        <v>1.8942299999999999</v>
      </c>
      <c r="H8" s="32">
        <f t="shared" si="1"/>
        <v>17884.599999999999</v>
      </c>
    </row>
    <row r="9" spans="1:9" ht="24" customHeight="1" x14ac:dyDescent="0.2">
      <c r="A9" s="62" t="s">
        <v>10</v>
      </c>
      <c r="B9" s="63"/>
      <c r="C9" s="50" t="s">
        <v>11</v>
      </c>
      <c r="D9" s="50"/>
      <c r="E9" s="6">
        <v>20000</v>
      </c>
      <c r="F9" s="6">
        <v>37884.6</v>
      </c>
      <c r="G9" s="27">
        <f t="shared" si="0"/>
        <v>1.8942299999999999</v>
      </c>
      <c r="H9" s="32">
        <f t="shared" si="1"/>
        <v>17884.599999999999</v>
      </c>
    </row>
    <row r="10" spans="1:9" ht="15" customHeight="1" x14ac:dyDescent="0.2">
      <c r="A10" s="48" t="s">
        <v>12</v>
      </c>
      <c r="B10" s="49"/>
      <c r="C10" s="44" t="s">
        <v>13</v>
      </c>
      <c r="D10" s="44"/>
      <c r="E10" s="5">
        <f>E11+E13+E15</f>
        <v>148500</v>
      </c>
      <c r="F10" s="5">
        <f>F11+F13+F15</f>
        <v>123081.31</v>
      </c>
      <c r="G10" s="26">
        <f t="shared" si="0"/>
        <v>0.82883037037037033</v>
      </c>
      <c r="H10" s="32">
        <f t="shared" si="1"/>
        <v>-25418.690000000002</v>
      </c>
    </row>
    <row r="11" spans="1:9" ht="15" customHeight="1" x14ac:dyDescent="0.2">
      <c r="A11" s="48" t="s">
        <v>14</v>
      </c>
      <c r="B11" s="49"/>
      <c r="C11" s="44" t="s">
        <v>15</v>
      </c>
      <c r="D11" s="44"/>
      <c r="E11" s="5">
        <f>E12</f>
        <v>148500</v>
      </c>
      <c r="F11" s="5">
        <f>F12</f>
        <v>86110.98</v>
      </c>
      <c r="G11" s="26">
        <f t="shared" si="0"/>
        <v>0.57987191919191916</v>
      </c>
      <c r="H11" s="32">
        <f t="shared" si="1"/>
        <v>-62389.020000000004</v>
      </c>
    </row>
    <row r="12" spans="1:9" ht="33.950000000000003" customHeight="1" x14ac:dyDescent="0.2">
      <c r="A12" s="62" t="s">
        <v>16</v>
      </c>
      <c r="B12" s="63"/>
      <c r="C12" s="66" t="s">
        <v>17</v>
      </c>
      <c r="D12" s="66"/>
      <c r="E12" s="33">
        <v>148500</v>
      </c>
      <c r="F12" s="33">
        <v>86110.98</v>
      </c>
      <c r="G12" s="34">
        <f t="shared" si="0"/>
        <v>0.57987191919191916</v>
      </c>
      <c r="H12" s="35">
        <f t="shared" si="1"/>
        <v>-62389.020000000004</v>
      </c>
    </row>
    <row r="13" spans="1:9" ht="18" customHeight="1" x14ac:dyDescent="0.2">
      <c r="A13" s="48">
        <v>13020000</v>
      </c>
      <c r="B13" s="49"/>
      <c r="C13" s="51" t="s">
        <v>117</v>
      </c>
      <c r="D13" s="52"/>
      <c r="E13" s="5">
        <f>E14</f>
        <v>0</v>
      </c>
      <c r="F13" s="5">
        <f>F14</f>
        <v>333.48</v>
      </c>
      <c r="G13" s="27"/>
      <c r="H13" s="32">
        <f t="shared" si="1"/>
        <v>333.48</v>
      </c>
    </row>
    <row r="14" spans="1:9" ht="26.25" customHeight="1" x14ac:dyDescent="0.2">
      <c r="A14" s="62">
        <v>13020200</v>
      </c>
      <c r="B14" s="63"/>
      <c r="C14" s="53" t="s">
        <v>118</v>
      </c>
      <c r="D14" s="54"/>
      <c r="E14" s="6">
        <v>0</v>
      </c>
      <c r="F14" s="6">
        <v>333.48</v>
      </c>
      <c r="G14" s="27"/>
      <c r="H14" s="32">
        <f t="shared" si="1"/>
        <v>333.48</v>
      </c>
    </row>
    <row r="15" spans="1:9" ht="16.5" customHeight="1" x14ac:dyDescent="0.2">
      <c r="A15" s="48">
        <v>13030000</v>
      </c>
      <c r="B15" s="49"/>
      <c r="C15" s="51" t="s">
        <v>119</v>
      </c>
      <c r="D15" s="52"/>
      <c r="E15" s="5">
        <f>E16</f>
        <v>0</v>
      </c>
      <c r="F15" s="5">
        <f>F16</f>
        <v>36636.85</v>
      </c>
      <c r="G15" s="27"/>
      <c r="H15" s="32">
        <f t="shared" si="1"/>
        <v>36636.85</v>
      </c>
    </row>
    <row r="16" spans="1:9" ht="24" customHeight="1" x14ac:dyDescent="0.2">
      <c r="A16" s="62">
        <v>13030100</v>
      </c>
      <c r="B16" s="63"/>
      <c r="C16" s="53" t="s">
        <v>118</v>
      </c>
      <c r="D16" s="54"/>
      <c r="E16" s="6">
        <v>0</v>
      </c>
      <c r="F16" s="6">
        <v>36636.85</v>
      </c>
      <c r="G16" s="27"/>
      <c r="H16" s="32">
        <f t="shared" si="1"/>
        <v>36636.85</v>
      </c>
    </row>
    <row r="17" spans="1:8" ht="15" customHeight="1" x14ac:dyDescent="0.2">
      <c r="A17" s="48" t="s">
        <v>18</v>
      </c>
      <c r="B17" s="49"/>
      <c r="C17" s="44" t="s">
        <v>19</v>
      </c>
      <c r="D17" s="44"/>
      <c r="E17" s="5">
        <f>E18+E20+E22</f>
        <v>5240000</v>
      </c>
      <c r="F17" s="5">
        <f>F18+F20+F22</f>
        <v>6645163.7799999993</v>
      </c>
      <c r="G17" s="26">
        <f t="shared" si="0"/>
        <v>1.2681610267175571</v>
      </c>
      <c r="H17" s="32">
        <f t="shared" si="1"/>
        <v>1405163.7799999993</v>
      </c>
    </row>
    <row r="18" spans="1:8" ht="24" customHeight="1" x14ac:dyDescent="0.2">
      <c r="A18" s="48" t="s">
        <v>20</v>
      </c>
      <c r="B18" s="49"/>
      <c r="C18" s="44" t="s">
        <v>21</v>
      </c>
      <c r="D18" s="44"/>
      <c r="E18" s="5">
        <f>E19</f>
        <v>400000</v>
      </c>
      <c r="F18" s="5">
        <f>F19</f>
        <v>591964.88</v>
      </c>
      <c r="G18" s="26">
        <f t="shared" si="0"/>
        <v>1.4799122</v>
      </c>
      <c r="H18" s="32">
        <f t="shared" si="1"/>
        <v>191964.88</v>
      </c>
    </row>
    <row r="19" spans="1:8" ht="15" customHeight="1" x14ac:dyDescent="0.2">
      <c r="A19" s="62" t="s">
        <v>22</v>
      </c>
      <c r="B19" s="63"/>
      <c r="C19" s="50" t="s">
        <v>23</v>
      </c>
      <c r="D19" s="50"/>
      <c r="E19" s="6">
        <v>400000</v>
      </c>
      <c r="F19" s="6">
        <v>591964.88</v>
      </c>
      <c r="G19" s="27">
        <f t="shared" si="0"/>
        <v>1.4799122</v>
      </c>
      <c r="H19" s="32">
        <f t="shared" si="1"/>
        <v>191964.88</v>
      </c>
    </row>
    <row r="20" spans="1:8" ht="24" customHeight="1" x14ac:dyDescent="0.2">
      <c r="A20" s="48" t="s">
        <v>24</v>
      </c>
      <c r="B20" s="49"/>
      <c r="C20" s="44" t="s">
        <v>25</v>
      </c>
      <c r="D20" s="44"/>
      <c r="E20" s="5">
        <f>E21</f>
        <v>1570000</v>
      </c>
      <c r="F20" s="5">
        <f>F21</f>
        <v>2535008.79</v>
      </c>
      <c r="G20" s="26">
        <f t="shared" si="0"/>
        <v>1.6146552802547771</v>
      </c>
      <c r="H20" s="32">
        <f t="shared" si="1"/>
        <v>965008.79</v>
      </c>
    </row>
    <row r="21" spans="1:8" ht="15" customHeight="1" x14ac:dyDescent="0.2">
      <c r="A21" s="62" t="s">
        <v>26</v>
      </c>
      <c r="B21" s="63"/>
      <c r="C21" s="50" t="s">
        <v>23</v>
      </c>
      <c r="D21" s="50"/>
      <c r="E21" s="6">
        <v>1570000</v>
      </c>
      <c r="F21" s="6">
        <v>2535008.79</v>
      </c>
      <c r="G21" s="27">
        <f t="shared" si="0"/>
        <v>1.6146552802547771</v>
      </c>
      <c r="H21" s="32">
        <f t="shared" si="1"/>
        <v>965008.79</v>
      </c>
    </row>
    <row r="22" spans="1:8" ht="24" customHeight="1" x14ac:dyDescent="0.2">
      <c r="A22" s="48" t="s">
        <v>27</v>
      </c>
      <c r="B22" s="49"/>
      <c r="C22" s="44" t="s">
        <v>28</v>
      </c>
      <c r="D22" s="44"/>
      <c r="E22" s="5">
        <v>3270000</v>
      </c>
      <c r="F22" s="5">
        <v>3518190.11</v>
      </c>
      <c r="G22" s="26">
        <f t="shared" si="0"/>
        <v>1.075899116207951</v>
      </c>
      <c r="H22" s="32">
        <f t="shared" si="1"/>
        <v>248190.10999999987</v>
      </c>
    </row>
    <row r="23" spans="1:8" ht="15" customHeight="1" x14ac:dyDescent="0.2">
      <c r="A23" s="48" t="s">
        <v>29</v>
      </c>
      <c r="B23" s="49"/>
      <c r="C23" s="44" t="s">
        <v>30</v>
      </c>
      <c r="D23" s="44"/>
      <c r="E23" s="5">
        <f>E24+E36</f>
        <v>68352377</v>
      </c>
      <c r="F23" s="5">
        <f>F24+F36</f>
        <v>68319880.090000004</v>
      </c>
      <c r="G23" s="26">
        <f t="shared" si="0"/>
        <v>0.99952456796052613</v>
      </c>
      <c r="H23" s="32">
        <f t="shared" si="1"/>
        <v>-32496.909999996424</v>
      </c>
    </row>
    <row r="24" spans="1:8" ht="15" customHeight="1" x14ac:dyDescent="0.2">
      <c r="A24" s="48" t="s">
        <v>31</v>
      </c>
      <c r="B24" s="49"/>
      <c r="C24" s="44" t="s">
        <v>32</v>
      </c>
      <c r="D24" s="44"/>
      <c r="E24" s="5">
        <f>E25+E26+E27+E28+E29+E30+E31+E32+E33+E34+E35</f>
        <v>28660653</v>
      </c>
      <c r="F24" s="5">
        <f>F25+F26+F27+F28+F29+F30+F31+F32+F33+F34+F35</f>
        <v>30047852.700000003</v>
      </c>
      <c r="G24" s="26">
        <f t="shared" si="0"/>
        <v>1.0484008406926388</v>
      </c>
      <c r="H24" s="32">
        <f t="shared" si="1"/>
        <v>1387199.700000003</v>
      </c>
    </row>
    <row r="25" spans="1:8" ht="24" customHeight="1" x14ac:dyDescent="0.2">
      <c r="A25" s="62" t="s">
        <v>33</v>
      </c>
      <c r="B25" s="63"/>
      <c r="C25" s="50" t="s">
        <v>34</v>
      </c>
      <c r="D25" s="50"/>
      <c r="E25" s="6">
        <v>24000</v>
      </c>
      <c r="F25" s="6">
        <v>27214.12</v>
      </c>
      <c r="G25" s="27">
        <f t="shared" si="0"/>
        <v>1.1339216666666667</v>
      </c>
      <c r="H25" s="32">
        <f t="shared" si="1"/>
        <v>3214.119999999999</v>
      </c>
    </row>
    <row r="26" spans="1:8" ht="24" customHeight="1" x14ac:dyDescent="0.2">
      <c r="A26" s="62" t="s">
        <v>35</v>
      </c>
      <c r="B26" s="63"/>
      <c r="C26" s="50" t="s">
        <v>36</v>
      </c>
      <c r="D26" s="50"/>
      <c r="E26" s="6">
        <v>445000</v>
      </c>
      <c r="F26" s="6">
        <v>570624.44999999995</v>
      </c>
      <c r="G26" s="27">
        <f t="shared" si="0"/>
        <v>1.2823021348314605</v>
      </c>
      <c r="H26" s="32">
        <f t="shared" si="1"/>
        <v>125624.44999999995</v>
      </c>
    </row>
    <row r="27" spans="1:8" ht="24" customHeight="1" x14ac:dyDescent="0.2">
      <c r="A27" s="62" t="s">
        <v>37</v>
      </c>
      <c r="B27" s="63"/>
      <c r="C27" s="50" t="s">
        <v>38</v>
      </c>
      <c r="D27" s="50"/>
      <c r="E27" s="6">
        <v>250000</v>
      </c>
      <c r="F27" s="6">
        <v>224721.97</v>
      </c>
      <c r="G27" s="27">
        <f t="shared" si="0"/>
        <v>0.89888787999999997</v>
      </c>
      <c r="H27" s="32">
        <f t="shared" si="1"/>
        <v>-25278.03</v>
      </c>
    </row>
    <row r="28" spans="1:8" ht="24" customHeight="1" x14ac:dyDescent="0.2">
      <c r="A28" s="62" t="s">
        <v>39</v>
      </c>
      <c r="B28" s="63"/>
      <c r="C28" s="50" t="s">
        <v>40</v>
      </c>
      <c r="D28" s="50"/>
      <c r="E28" s="6">
        <v>3912220</v>
      </c>
      <c r="F28" s="6">
        <v>4702552.17</v>
      </c>
      <c r="G28" s="27">
        <f t="shared" si="0"/>
        <v>1.2020162899836921</v>
      </c>
      <c r="H28" s="32">
        <f t="shared" si="1"/>
        <v>790332.16999999993</v>
      </c>
    </row>
    <row r="29" spans="1:8" ht="15" customHeight="1" x14ac:dyDescent="0.2">
      <c r="A29" s="62" t="s">
        <v>41</v>
      </c>
      <c r="B29" s="63"/>
      <c r="C29" s="50" t="s">
        <v>42</v>
      </c>
      <c r="D29" s="50"/>
      <c r="E29" s="6">
        <v>14159433</v>
      </c>
      <c r="F29" s="6">
        <v>15431760.970000001</v>
      </c>
      <c r="G29" s="27">
        <f t="shared" si="0"/>
        <v>1.0898572682959833</v>
      </c>
      <c r="H29" s="32">
        <f t="shared" si="1"/>
        <v>1272327.9700000007</v>
      </c>
    </row>
    <row r="30" spans="1:8" ht="15" customHeight="1" x14ac:dyDescent="0.2">
      <c r="A30" s="64" t="s">
        <v>43</v>
      </c>
      <c r="B30" s="65"/>
      <c r="C30" s="66" t="s">
        <v>44</v>
      </c>
      <c r="D30" s="66"/>
      <c r="E30" s="33">
        <v>7150000</v>
      </c>
      <c r="F30" s="33">
        <v>6425972.9100000001</v>
      </c>
      <c r="G30" s="34">
        <f t="shared" si="0"/>
        <v>0.89873746993006998</v>
      </c>
      <c r="H30" s="35">
        <f t="shared" si="1"/>
        <v>-724027.08999999985</v>
      </c>
    </row>
    <row r="31" spans="1:8" ht="15" customHeight="1" x14ac:dyDescent="0.2">
      <c r="A31" s="62" t="s">
        <v>45</v>
      </c>
      <c r="B31" s="63"/>
      <c r="C31" s="50" t="s">
        <v>46</v>
      </c>
      <c r="D31" s="50"/>
      <c r="E31" s="6">
        <v>335000</v>
      </c>
      <c r="F31" s="6">
        <v>347170.73</v>
      </c>
      <c r="G31" s="27">
        <f t="shared" si="0"/>
        <v>1.0363305373134328</v>
      </c>
      <c r="H31" s="32">
        <f t="shared" si="1"/>
        <v>12170.729999999981</v>
      </c>
    </row>
    <row r="32" spans="1:8" ht="15" customHeight="1" x14ac:dyDescent="0.2">
      <c r="A32" s="62">
        <v>18010800</v>
      </c>
      <c r="B32" s="63"/>
      <c r="C32" s="53" t="s">
        <v>123</v>
      </c>
      <c r="D32" s="54"/>
      <c r="E32" s="6"/>
      <c r="F32" s="6">
        <v>1760</v>
      </c>
      <c r="G32" s="27"/>
      <c r="H32" s="32">
        <f t="shared" si="1"/>
        <v>1760</v>
      </c>
    </row>
    <row r="33" spans="1:8" ht="15" customHeight="1" x14ac:dyDescent="0.2">
      <c r="A33" s="64" t="s">
        <v>47</v>
      </c>
      <c r="B33" s="65"/>
      <c r="C33" s="66" t="s">
        <v>48</v>
      </c>
      <c r="D33" s="66"/>
      <c r="E33" s="33">
        <v>1560000</v>
      </c>
      <c r="F33" s="33">
        <v>1303585.69</v>
      </c>
      <c r="G33" s="34">
        <f t="shared" si="0"/>
        <v>0.83563185256410255</v>
      </c>
      <c r="H33" s="35">
        <f t="shared" si="1"/>
        <v>-256414.31000000006</v>
      </c>
    </row>
    <row r="34" spans="1:8" ht="15" customHeight="1" x14ac:dyDescent="0.2">
      <c r="A34" s="62" t="s">
        <v>49</v>
      </c>
      <c r="B34" s="63"/>
      <c r="C34" s="50" t="s">
        <v>50</v>
      </c>
      <c r="D34" s="50"/>
      <c r="E34" s="6">
        <v>752000</v>
      </c>
      <c r="F34" s="6">
        <v>931014.34</v>
      </c>
      <c r="G34" s="27">
        <f t="shared" si="0"/>
        <v>1.2380509840425531</v>
      </c>
      <c r="H34" s="32">
        <f t="shared" si="1"/>
        <v>179014.33999999997</v>
      </c>
    </row>
    <row r="35" spans="1:8" ht="15" customHeight="1" x14ac:dyDescent="0.2">
      <c r="A35" s="62" t="s">
        <v>51</v>
      </c>
      <c r="B35" s="63"/>
      <c r="C35" s="50" t="s">
        <v>52</v>
      </c>
      <c r="D35" s="50"/>
      <c r="E35" s="6">
        <v>73000</v>
      </c>
      <c r="F35" s="6">
        <v>81475.350000000006</v>
      </c>
      <c r="G35" s="27">
        <f t="shared" si="0"/>
        <v>1.1161006849315069</v>
      </c>
      <c r="H35" s="32">
        <f t="shared" si="1"/>
        <v>8475.3500000000058</v>
      </c>
    </row>
    <row r="36" spans="1:8" ht="15" customHeight="1" x14ac:dyDescent="0.2">
      <c r="A36" s="48" t="s">
        <v>53</v>
      </c>
      <c r="B36" s="49"/>
      <c r="C36" s="44" t="s">
        <v>54</v>
      </c>
      <c r="D36" s="44"/>
      <c r="E36" s="5">
        <f>E37+E38</f>
        <v>39691724</v>
      </c>
      <c r="F36" s="5">
        <f>F37+F38</f>
        <v>38272027.390000001</v>
      </c>
      <c r="G36" s="26">
        <f t="shared" si="0"/>
        <v>0.96423192376325106</v>
      </c>
      <c r="H36" s="32">
        <f t="shared" si="1"/>
        <v>-1419696.6099999994</v>
      </c>
    </row>
    <row r="37" spans="1:8" ht="15" customHeight="1" x14ac:dyDescent="0.2">
      <c r="A37" s="62" t="s">
        <v>55</v>
      </c>
      <c r="B37" s="63"/>
      <c r="C37" s="50" t="s">
        <v>56</v>
      </c>
      <c r="D37" s="50"/>
      <c r="E37" s="6">
        <v>3315000</v>
      </c>
      <c r="F37" s="6">
        <v>3080849.68</v>
      </c>
      <c r="G37" s="27">
        <f t="shared" si="0"/>
        <v>0.92936641930618402</v>
      </c>
      <c r="H37" s="32">
        <f t="shared" si="1"/>
        <v>-234150.31999999983</v>
      </c>
    </row>
    <row r="38" spans="1:8" ht="15" customHeight="1" x14ac:dyDescent="0.2">
      <c r="A38" s="62" t="s">
        <v>57</v>
      </c>
      <c r="B38" s="63"/>
      <c r="C38" s="50" t="s">
        <v>58</v>
      </c>
      <c r="D38" s="50"/>
      <c r="E38" s="6">
        <v>36376724</v>
      </c>
      <c r="F38" s="6">
        <v>35191177.710000001</v>
      </c>
      <c r="G38" s="27">
        <f t="shared" si="0"/>
        <v>0.96740920677738873</v>
      </c>
      <c r="H38" s="32">
        <f t="shared" si="1"/>
        <v>-1185546.2899999991</v>
      </c>
    </row>
    <row r="39" spans="1:8" ht="15" customHeight="1" x14ac:dyDescent="0.2">
      <c r="A39" s="48" t="s">
        <v>59</v>
      </c>
      <c r="B39" s="49"/>
      <c r="C39" s="44" t="s">
        <v>60</v>
      </c>
      <c r="D39" s="44"/>
      <c r="E39" s="5">
        <f>E40+E46+E58</f>
        <v>2591900</v>
      </c>
      <c r="F39" s="5">
        <f>F40+F46+F58</f>
        <v>2213339.4699999997</v>
      </c>
      <c r="G39" s="26">
        <f t="shared" si="0"/>
        <v>0.85394477796211266</v>
      </c>
      <c r="H39" s="32">
        <f t="shared" si="1"/>
        <v>-378560.53000000026</v>
      </c>
    </row>
    <row r="40" spans="1:8" ht="15" customHeight="1" x14ac:dyDescent="0.2">
      <c r="A40" s="48" t="s">
        <v>61</v>
      </c>
      <c r="B40" s="49"/>
      <c r="C40" s="44" t="s">
        <v>62</v>
      </c>
      <c r="D40" s="44"/>
      <c r="E40" s="5">
        <f>E41+E43</f>
        <v>78400</v>
      </c>
      <c r="F40" s="5">
        <f>F41+F43</f>
        <v>77907.17</v>
      </c>
      <c r="G40" s="26">
        <f t="shared" si="0"/>
        <v>0.99371390306122442</v>
      </c>
      <c r="H40" s="32">
        <f t="shared" si="1"/>
        <v>-492.83000000000175</v>
      </c>
    </row>
    <row r="41" spans="1:8" ht="45" customHeight="1" x14ac:dyDescent="0.2">
      <c r="A41" s="48" t="s">
        <v>63</v>
      </c>
      <c r="B41" s="49"/>
      <c r="C41" s="44" t="s">
        <v>64</v>
      </c>
      <c r="D41" s="44"/>
      <c r="E41" s="5">
        <f>E42</f>
        <v>8000</v>
      </c>
      <c r="F41" s="5">
        <f>F42</f>
        <v>39101.25</v>
      </c>
      <c r="G41" s="26">
        <f t="shared" si="0"/>
        <v>4.88765625</v>
      </c>
      <c r="H41" s="32">
        <f t="shared" si="1"/>
        <v>31101.25</v>
      </c>
    </row>
    <row r="42" spans="1:8" ht="25.5" customHeight="1" x14ac:dyDescent="0.2">
      <c r="A42" s="62" t="s">
        <v>65</v>
      </c>
      <c r="B42" s="63"/>
      <c r="C42" s="50" t="s">
        <v>66</v>
      </c>
      <c r="D42" s="50"/>
      <c r="E42" s="6">
        <v>8000</v>
      </c>
      <c r="F42" s="6">
        <v>39101.25</v>
      </c>
      <c r="G42" s="27">
        <f t="shared" si="0"/>
        <v>4.88765625</v>
      </c>
      <c r="H42" s="32">
        <f t="shared" si="1"/>
        <v>31101.25</v>
      </c>
    </row>
    <row r="43" spans="1:8" ht="15" customHeight="1" x14ac:dyDescent="0.2">
      <c r="A43" s="48" t="s">
        <v>67</v>
      </c>
      <c r="B43" s="49"/>
      <c r="C43" s="44" t="s">
        <v>68</v>
      </c>
      <c r="D43" s="44"/>
      <c r="E43" s="5">
        <f>E44+E45</f>
        <v>70400</v>
      </c>
      <c r="F43" s="5">
        <f>F44+F45</f>
        <v>38805.919999999998</v>
      </c>
      <c r="G43" s="26">
        <f t="shared" si="0"/>
        <v>0.55122045454545454</v>
      </c>
      <c r="H43" s="32">
        <f t="shared" si="1"/>
        <v>-31594.080000000002</v>
      </c>
    </row>
    <row r="44" spans="1:8" ht="15" customHeight="1" x14ac:dyDescent="0.2">
      <c r="A44" s="64" t="s">
        <v>69</v>
      </c>
      <c r="B44" s="65"/>
      <c r="C44" s="66" t="s">
        <v>70</v>
      </c>
      <c r="D44" s="66"/>
      <c r="E44" s="33">
        <v>34000</v>
      </c>
      <c r="F44" s="33">
        <v>8805.92</v>
      </c>
      <c r="G44" s="34">
        <f t="shared" si="0"/>
        <v>0.25899764705882355</v>
      </c>
      <c r="H44" s="35">
        <f t="shared" si="1"/>
        <v>-25194.080000000002</v>
      </c>
    </row>
    <row r="45" spans="1:8" ht="26.25" customHeight="1" x14ac:dyDescent="0.2">
      <c r="A45" s="64" t="s">
        <v>71</v>
      </c>
      <c r="B45" s="65"/>
      <c r="C45" s="66" t="s">
        <v>72</v>
      </c>
      <c r="D45" s="66"/>
      <c r="E45" s="33">
        <v>36400</v>
      </c>
      <c r="F45" s="33">
        <v>30000</v>
      </c>
      <c r="G45" s="34">
        <f t="shared" si="0"/>
        <v>0.82417582417582413</v>
      </c>
      <c r="H45" s="35">
        <f t="shared" si="1"/>
        <v>-6400</v>
      </c>
    </row>
    <row r="46" spans="1:8" ht="24" customHeight="1" x14ac:dyDescent="0.2">
      <c r="A46" s="48" t="s">
        <v>73</v>
      </c>
      <c r="B46" s="49"/>
      <c r="C46" s="44" t="s">
        <v>74</v>
      </c>
      <c r="D46" s="44"/>
      <c r="E46" s="5">
        <f>E47+E52+E54</f>
        <v>2513500</v>
      </c>
      <c r="F46" s="5">
        <f>F47+F52+F54</f>
        <v>2067710.5999999996</v>
      </c>
      <c r="G46" s="26">
        <f t="shared" si="0"/>
        <v>0.82264197334394251</v>
      </c>
      <c r="H46" s="32">
        <f t="shared" si="1"/>
        <v>-445789.40000000037</v>
      </c>
    </row>
    <row r="47" spans="1:8" ht="15" customHeight="1" x14ac:dyDescent="0.2">
      <c r="A47" s="48" t="s">
        <v>75</v>
      </c>
      <c r="B47" s="49"/>
      <c r="C47" s="44" t="s">
        <v>76</v>
      </c>
      <c r="D47" s="44"/>
      <c r="E47" s="5">
        <f>E48+E49+E50+E51</f>
        <v>1593100</v>
      </c>
      <c r="F47" s="5">
        <f>F48+F49+F50+F51</f>
        <v>1230490.2899999998</v>
      </c>
      <c r="G47" s="26">
        <f t="shared" si="0"/>
        <v>0.77238735170422435</v>
      </c>
      <c r="H47" s="32">
        <f t="shared" si="1"/>
        <v>-362609.7100000002</v>
      </c>
    </row>
    <row r="48" spans="1:8" ht="24" customHeight="1" x14ac:dyDescent="0.2">
      <c r="A48" s="62" t="s">
        <v>77</v>
      </c>
      <c r="B48" s="63"/>
      <c r="C48" s="50" t="s">
        <v>78</v>
      </c>
      <c r="D48" s="50"/>
      <c r="E48" s="6">
        <v>31500</v>
      </c>
      <c r="F48" s="6">
        <v>58553.97</v>
      </c>
      <c r="G48" s="27">
        <f t="shared" si="0"/>
        <v>1.8588561904761904</v>
      </c>
      <c r="H48" s="32">
        <f t="shared" si="1"/>
        <v>27053.97</v>
      </c>
    </row>
    <row r="49" spans="1:8" ht="15" customHeight="1" x14ac:dyDescent="0.2">
      <c r="A49" s="64" t="s">
        <v>79</v>
      </c>
      <c r="B49" s="65"/>
      <c r="C49" s="66" t="s">
        <v>80</v>
      </c>
      <c r="D49" s="66"/>
      <c r="E49" s="33">
        <v>1471800</v>
      </c>
      <c r="F49" s="33">
        <f>976088.57+74949.75</f>
        <v>1051038.3199999998</v>
      </c>
      <c r="G49" s="34">
        <f t="shared" si="0"/>
        <v>0.71411762467726581</v>
      </c>
      <c r="H49" s="35">
        <f t="shared" si="1"/>
        <v>-420761.68000000017</v>
      </c>
    </row>
    <row r="50" spans="1:8" ht="24" customHeight="1" x14ac:dyDescent="0.2">
      <c r="A50" s="62" t="s">
        <v>81</v>
      </c>
      <c r="B50" s="63"/>
      <c r="C50" s="50" t="s">
        <v>82</v>
      </c>
      <c r="D50" s="50"/>
      <c r="E50" s="6">
        <v>88000</v>
      </c>
      <c r="F50" s="6">
        <v>102924</v>
      </c>
      <c r="G50" s="27">
        <f t="shared" si="0"/>
        <v>1.1695909090909091</v>
      </c>
      <c r="H50" s="32">
        <f t="shared" si="1"/>
        <v>14924</v>
      </c>
    </row>
    <row r="51" spans="1:8" ht="45" customHeight="1" x14ac:dyDescent="0.2">
      <c r="A51" s="62" t="s">
        <v>83</v>
      </c>
      <c r="B51" s="63"/>
      <c r="C51" s="50" t="s">
        <v>84</v>
      </c>
      <c r="D51" s="50"/>
      <c r="E51" s="6">
        <v>1800</v>
      </c>
      <c r="F51" s="6">
        <v>17974</v>
      </c>
      <c r="G51" s="27">
        <f t="shared" si="0"/>
        <v>9.9855555555555551</v>
      </c>
      <c r="H51" s="32">
        <f t="shared" si="1"/>
        <v>16174</v>
      </c>
    </row>
    <row r="52" spans="1:8" ht="24" customHeight="1" x14ac:dyDescent="0.2">
      <c r="A52" s="48" t="s">
        <v>85</v>
      </c>
      <c r="B52" s="49"/>
      <c r="C52" s="44" t="s">
        <v>86</v>
      </c>
      <c r="D52" s="44"/>
      <c r="E52" s="5">
        <f>E53</f>
        <v>745000</v>
      </c>
      <c r="F52" s="5">
        <f>F53</f>
        <v>705286.89</v>
      </c>
      <c r="G52" s="26">
        <f t="shared" si="0"/>
        <v>0.94669381208053693</v>
      </c>
      <c r="H52" s="32">
        <f t="shared" si="1"/>
        <v>-39713.109999999986</v>
      </c>
    </row>
    <row r="53" spans="1:8" ht="24" customHeight="1" x14ac:dyDescent="0.2">
      <c r="A53" s="64" t="s">
        <v>87</v>
      </c>
      <c r="B53" s="65"/>
      <c r="C53" s="66" t="s">
        <v>88</v>
      </c>
      <c r="D53" s="66"/>
      <c r="E53" s="33">
        <v>745000</v>
      </c>
      <c r="F53" s="33">
        <v>705286.89</v>
      </c>
      <c r="G53" s="34">
        <f t="shared" si="0"/>
        <v>0.94669381208053693</v>
      </c>
      <c r="H53" s="35">
        <f t="shared" si="1"/>
        <v>-39713.109999999986</v>
      </c>
    </row>
    <row r="54" spans="1:8" ht="15" customHeight="1" x14ac:dyDescent="0.2">
      <c r="A54" s="48" t="s">
        <v>89</v>
      </c>
      <c r="B54" s="49"/>
      <c r="C54" s="44" t="s">
        <v>90</v>
      </c>
      <c r="D54" s="44"/>
      <c r="E54" s="5">
        <f>E55+E56+E57</f>
        <v>175400</v>
      </c>
      <c r="F54" s="5">
        <f>F55+F56+F57</f>
        <v>131933.42000000001</v>
      </c>
      <c r="G54" s="26">
        <f t="shared" si="0"/>
        <v>0.75218597491448125</v>
      </c>
      <c r="H54" s="32">
        <f t="shared" si="1"/>
        <v>-43466.579999999987</v>
      </c>
    </row>
    <row r="55" spans="1:8" ht="33.950000000000003" customHeight="1" x14ac:dyDescent="0.2">
      <c r="A55" s="64" t="s">
        <v>91</v>
      </c>
      <c r="B55" s="65"/>
      <c r="C55" s="66" t="s">
        <v>92</v>
      </c>
      <c r="D55" s="66"/>
      <c r="E55" s="33">
        <v>111000</v>
      </c>
      <c r="F55" s="33">
        <v>79339.240000000005</v>
      </c>
      <c r="G55" s="34">
        <f t="shared" si="0"/>
        <v>0.71476792792792798</v>
      </c>
      <c r="H55" s="35">
        <f t="shared" si="1"/>
        <v>-31660.759999999995</v>
      </c>
    </row>
    <row r="56" spans="1:8" ht="15" customHeight="1" x14ac:dyDescent="0.2">
      <c r="A56" s="62" t="s">
        <v>93</v>
      </c>
      <c r="B56" s="63"/>
      <c r="C56" s="50" t="s">
        <v>94</v>
      </c>
      <c r="D56" s="50"/>
      <c r="E56" s="6">
        <v>2000</v>
      </c>
      <c r="F56" s="6">
        <v>6116.18</v>
      </c>
      <c r="G56" s="27">
        <f t="shared" si="0"/>
        <v>3.05809</v>
      </c>
      <c r="H56" s="32">
        <f t="shared" si="1"/>
        <v>4116.18</v>
      </c>
    </row>
    <row r="57" spans="1:8" ht="24" customHeight="1" x14ac:dyDescent="0.2">
      <c r="A57" s="64" t="s">
        <v>95</v>
      </c>
      <c r="B57" s="65"/>
      <c r="C57" s="66" t="s">
        <v>96</v>
      </c>
      <c r="D57" s="66"/>
      <c r="E57" s="33">
        <v>62400</v>
      </c>
      <c r="F57" s="33">
        <v>46478</v>
      </c>
      <c r="G57" s="34">
        <f t="shared" si="0"/>
        <v>0.74483974358974359</v>
      </c>
      <c r="H57" s="35">
        <f t="shared" si="1"/>
        <v>-15922</v>
      </c>
    </row>
    <row r="58" spans="1:8" ht="15.75" customHeight="1" x14ac:dyDescent="0.2">
      <c r="A58" s="48">
        <v>24000000</v>
      </c>
      <c r="B58" s="49"/>
      <c r="C58" s="51" t="s">
        <v>115</v>
      </c>
      <c r="D58" s="52"/>
      <c r="E58" s="5">
        <f>E59</f>
        <v>0</v>
      </c>
      <c r="F58" s="5">
        <f>F59</f>
        <v>67721.7</v>
      </c>
      <c r="G58" s="27"/>
      <c r="H58" s="32">
        <f t="shared" si="1"/>
        <v>67721.7</v>
      </c>
    </row>
    <row r="59" spans="1:8" ht="14.25" customHeight="1" x14ac:dyDescent="0.2">
      <c r="A59" s="48">
        <v>24060000</v>
      </c>
      <c r="B59" s="49"/>
      <c r="C59" s="51" t="s">
        <v>68</v>
      </c>
      <c r="D59" s="52"/>
      <c r="E59" s="5">
        <f>E60+E61</f>
        <v>0</v>
      </c>
      <c r="F59" s="5">
        <f>F60+F61</f>
        <v>67721.7</v>
      </c>
      <c r="G59" s="27"/>
      <c r="H59" s="32">
        <f t="shared" si="1"/>
        <v>67721.7</v>
      </c>
    </row>
    <row r="60" spans="1:8" ht="24" customHeight="1" x14ac:dyDescent="0.2">
      <c r="A60" s="62">
        <v>24062200</v>
      </c>
      <c r="B60" s="63"/>
      <c r="C60" s="53" t="s">
        <v>116</v>
      </c>
      <c r="D60" s="54"/>
      <c r="E60" s="6">
        <v>0</v>
      </c>
      <c r="F60" s="6">
        <v>255</v>
      </c>
      <c r="G60" s="27"/>
      <c r="H60" s="32">
        <f t="shared" si="1"/>
        <v>255</v>
      </c>
    </row>
    <row r="61" spans="1:8" ht="14.25" customHeight="1" x14ac:dyDescent="0.2">
      <c r="A61" s="62">
        <v>24060300</v>
      </c>
      <c r="B61" s="63"/>
      <c r="C61" s="53" t="s">
        <v>68</v>
      </c>
      <c r="D61" s="54"/>
      <c r="E61" s="6">
        <v>0</v>
      </c>
      <c r="F61" s="6">
        <v>67466.7</v>
      </c>
      <c r="G61" s="27"/>
      <c r="H61" s="32">
        <f t="shared" si="1"/>
        <v>67466.7</v>
      </c>
    </row>
    <row r="62" spans="1:8" ht="15" customHeight="1" x14ac:dyDescent="0.2">
      <c r="A62" s="48" t="s">
        <v>97</v>
      </c>
      <c r="B62" s="49"/>
      <c r="C62" s="44" t="s">
        <v>98</v>
      </c>
      <c r="D62" s="44"/>
      <c r="E62" s="5">
        <f>E63</f>
        <v>41588746</v>
      </c>
      <c r="F62" s="5">
        <f>F63</f>
        <v>41588746</v>
      </c>
      <c r="G62" s="26">
        <f t="shared" si="0"/>
        <v>1</v>
      </c>
      <c r="H62" s="32">
        <f t="shared" si="1"/>
        <v>0</v>
      </c>
    </row>
    <row r="63" spans="1:8" ht="15" customHeight="1" x14ac:dyDescent="0.2">
      <c r="A63" s="48" t="s">
        <v>99</v>
      </c>
      <c r="B63" s="49"/>
      <c r="C63" s="44" t="s">
        <v>100</v>
      </c>
      <c r="D63" s="44"/>
      <c r="E63" s="5">
        <f>E64</f>
        <v>41588746</v>
      </c>
      <c r="F63" s="5">
        <f>F64</f>
        <v>41588746</v>
      </c>
      <c r="G63" s="26">
        <f t="shared" si="0"/>
        <v>1</v>
      </c>
      <c r="H63" s="32">
        <f t="shared" si="1"/>
        <v>0</v>
      </c>
    </row>
    <row r="64" spans="1:8" ht="15" customHeight="1" x14ac:dyDescent="0.2">
      <c r="A64" s="48" t="s">
        <v>101</v>
      </c>
      <c r="B64" s="49"/>
      <c r="C64" s="44" t="s">
        <v>102</v>
      </c>
      <c r="D64" s="44"/>
      <c r="E64" s="5">
        <f>E65+E66+E67</f>
        <v>41588746</v>
      </c>
      <c r="F64" s="5">
        <f>F65+F66+F67</f>
        <v>41588746</v>
      </c>
      <c r="G64" s="26">
        <f t="shared" si="0"/>
        <v>1</v>
      </c>
      <c r="H64" s="32">
        <f t="shared" si="1"/>
        <v>0</v>
      </c>
    </row>
    <row r="65" spans="1:8" ht="33.950000000000003" customHeight="1" x14ac:dyDescent="0.2">
      <c r="A65" s="62" t="s">
        <v>103</v>
      </c>
      <c r="B65" s="63"/>
      <c r="C65" s="50" t="s">
        <v>104</v>
      </c>
      <c r="D65" s="50"/>
      <c r="E65" s="6">
        <v>27246</v>
      </c>
      <c r="F65" s="6">
        <v>27246</v>
      </c>
      <c r="G65" s="27">
        <f t="shared" si="0"/>
        <v>1</v>
      </c>
      <c r="H65" s="32">
        <f t="shared" si="1"/>
        <v>0</v>
      </c>
    </row>
    <row r="66" spans="1:8" ht="33.950000000000003" customHeight="1" x14ac:dyDescent="0.2">
      <c r="A66" s="62" t="s">
        <v>105</v>
      </c>
      <c r="B66" s="63"/>
      <c r="C66" s="50" t="s">
        <v>106</v>
      </c>
      <c r="D66" s="50"/>
      <c r="E66" s="6">
        <v>1250000</v>
      </c>
      <c r="F66" s="6">
        <v>1250000</v>
      </c>
      <c r="G66" s="27">
        <f t="shared" si="0"/>
        <v>1</v>
      </c>
      <c r="H66" s="32">
        <f t="shared" si="1"/>
        <v>0</v>
      </c>
    </row>
    <row r="67" spans="1:8" ht="15" customHeight="1" x14ac:dyDescent="0.2">
      <c r="A67" s="62" t="s">
        <v>107</v>
      </c>
      <c r="B67" s="63"/>
      <c r="C67" s="50" t="s">
        <v>108</v>
      </c>
      <c r="D67" s="50"/>
      <c r="E67" s="6">
        <v>40311500</v>
      </c>
      <c r="F67" s="6">
        <v>40311500</v>
      </c>
      <c r="G67" s="27">
        <f t="shared" si="0"/>
        <v>1</v>
      </c>
      <c r="H67" s="32">
        <f t="shared" si="1"/>
        <v>0</v>
      </c>
    </row>
    <row r="68" spans="1:8" ht="15" customHeight="1" x14ac:dyDescent="0.2">
      <c r="A68" s="56" t="s">
        <v>113</v>
      </c>
      <c r="B68" s="57"/>
      <c r="C68" s="57"/>
      <c r="D68" s="58"/>
      <c r="E68" s="5">
        <f>E6+E39</f>
        <v>76352777</v>
      </c>
      <c r="F68" s="5">
        <f>F6+F39</f>
        <v>77339349.25</v>
      </c>
      <c r="G68" s="26">
        <f t="shared" si="0"/>
        <v>1.0129212359885744</v>
      </c>
      <c r="H68" s="32">
        <f t="shared" si="1"/>
        <v>986572.25</v>
      </c>
    </row>
    <row r="69" spans="1:8" ht="15" customHeight="1" thickBot="1" x14ac:dyDescent="0.25">
      <c r="A69" s="59" t="s">
        <v>114</v>
      </c>
      <c r="B69" s="60"/>
      <c r="C69" s="60"/>
      <c r="D69" s="61"/>
      <c r="E69" s="17">
        <f>E62+E68</f>
        <v>117941523</v>
      </c>
      <c r="F69" s="17">
        <f>F62+F68</f>
        <v>118928095.25</v>
      </c>
      <c r="G69" s="28">
        <f t="shared" si="0"/>
        <v>1.0083649271681865</v>
      </c>
      <c r="H69" s="32">
        <f t="shared" si="1"/>
        <v>986572.25</v>
      </c>
    </row>
    <row r="70" spans="1:8" ht="9.9499999999999993" customHeight="1" x14ac:dyDescent="0.2"/>
    <row r="71" spans="1:8" ht="9.9499999999999993" customHeight="1" x14ac:dyDescent="0.2"/>
    <row r="72" spans="1:8" ht="9.9499999999999993" customHeight="1" x14ac:dyDescent="0.2"/>
    <row r="73" spans="1:8" ht="6.95" customHeight="1" x14ac:dyDescent="0.2"/>
    <row r="74" spans="1:8" ht="18" customHeight="1" x14ac:dyDescent="0.2">
      <c r="C74" s="55" t="s">
        <v>110</v>
      </c>
      <c r="D74" s="55"/>
      <c r="E74" s="55" t="s">
        <v>109</v>
      </c>
      <c r="F74" s="55"/>
    </row>
  </sheetData>
  <mergeCells count="135">
    <mergeCell ref="A6:B6"/>
    <mergeCell ref="C6:D6"/>
    <mergeCell ref="A7:B7"/>
    <mergeCell ref="C7:D7"/>
    <mergeCell ref="A8:B8"/>
    <mergeCell ref="C8:D8"/>
    <mergeCell ref="C1:F1"/>
    <mergeCell ref="A2:I2"/>
    <mergeCell ref="A3:C3"/>
    <mergeCell ref="A4:B4"/>
    <mergeCell ref="C4:D4"/>
    <mergeCell ref="A5:B5"/>
    <mergeCell ref="C5:D5"/>
    <mergeCell ref="A12:B12"/>
    <mergeCell ref="C12:D12"/>
    <mergeCell ref="A13:B13"/>
    <mergeCell ref="C13:D13"/>
    <mergeCell ref="A14:B14"/>
    <mergeCell ref="C14:D14"/>
    <mergeCell ref="A9:B9"/>
    <mergeCell ref="C9:D9"/>
    <mergeCell ref="A10:B10"/>
    <mergeCell ref="C10:D10"/>
    <mergeCell ref="A11:B11"/>
    <mergeCell ref="C11:D11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C74:D74"/>
    <mergeCell ref="E74:F74"/>
    <mergeCell ref="A66:B66"/>
    <mergeCell ref="C66:D66"/>
    <mergeCell ref="A67:B67"/>
    <mergeCell ref="C67:D67"/>
    <mergeCell ref="A68:D68"/>
    <mergeCell ref="A69:D69"/>
    <mergeCell ref="A63:B63"/>
    <mergeCell ref="C63:D63"/>
    <mergeCell ref="A64:B64"/>
    <mergeCell ref="C64:D64"/>
    <mergeCell ref="A65:B65"/>
    <mergeCell ref="C65:D65"/>
  </mergeCells>
  <pageMargins left="0.25" right="0.30694444444444446" top="0.25" bottom="0.25" header="0.3" footer="0.3"/>
  <pageSetup paperSize="9" scale="97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</vt:lpstr>
      <vt:lpstr>Лист1 (2)</vt:lpstr>
      <vt:lpstr>осн!Область_печати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2019-11-05T13:08:14Z</cp:lastPrinted>
  <dcterms:created xsi:type="dcterms:W3CDTF">2019-10-02T07:21:10Z</dcterms:created>
  <dcterms:modified xsi:type="dcterms:W3CDTF">2019-11-18T12:12:44Z</dcterms:modified>
</cp:coreProperties>
</file>