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05" windowWidth="20115" windowHeight="10035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I60" i="1"/>
  <c r="I61"/>
  <c r="I62"/>
  <c r="I63"/>
  <c r="I64"/>
  <c r="I65"/>
  <c r="I66"/>
  <c r="I67"/>
  <c r="I68"/>
  <c r="I69"/>
  <c r="I57"/>
  <c r="I58"/>
  <c r="I59"/>
  <c r="I56"/>
  <c r="I54"/>
  <c r="I51"/>
  <c r="I52"/>
  <c r="I50"/>
  <c r="I49"/>
  <c r="I47"/>
  <c r="I45"/>
  <c r="I44"/>
  <c r="I43"/>
  <c r="I40"/>
  <c r="I41"/>
  <c r="I35"/>
  <c r="I37"/>
  <c r="I38"/>
  <c r="I39"/>
  <c r="I19"/>
  <c r="I20"/>
  <c r="I21"/>
  <c r="I22"/>
  <c r="I23"/>
  <c r="I24"/>
  <c r="I25"/>
  <c r="I26"/>
  <c r="I27"/>
  <c r="I28"/>
  <c r="I29"/>
  <c r="I30"/>
  <c r="I31"/>
  <c r="I14"/>
  <c r="I10"/>
  <c r="I11"/>
  <c r="I9"/>
  <c r="I8"/>
  <c r="I7"/>
  <c r="I6"/>
  <c r="I5"/>
  <c r="H57"/>
  <c r="H32"/>
  <c r="H21"/>
  <c r="H20" s="1"/>
  <c r="H61"/>
  <c r="H60" s="1"/>
  <c r="H10"/>
  <c r="G10"/>
  <c r="H51"/>
  <c r="H65"/>
  <c r="H64" s="1"/>
  <c r="H63" s="1"/>
  <c r="H44"/>
  <c r="G44"/>
  <c r="H49"/>
  <c r="G49"/>
  <c r="G32"/>
  <c r="H12"/>
  <c r="H9" s="1"/>
  <c r="G12"/>
  <c r="G9" s="1"/>
  <c r="H35"/>
  <c r="G35"/>
  <c r="H17"/>
  <c r="H15"/>
  <c r="H14" s="1"/>
  <c r="G17"/>
  <c r="G15"/>
  <c r="G14" s="1"/>
  <c r="H54"/>
  <c r="H41"/>
  <c r="H40" s="1"/>
  <c r="H7"/>
  <c r="H6" s="1"/>
  <c r="G65"/>
  <c r="G64" s="1"/>
  <c r="G63" s="1"/>
  <c r="G61"/>
  <c r="G60" s="1"/>
  <c r="G57"/>
  <c r="G54"/>
  <c r="G41"/>
  <c r="G40" s="1"/>
  <c r="G21"/>
  <c r="G7"/>
  <c r="G6" s="1"/>
  <c r="G20" l="1"/>
  <c r="H47"/>
  <c r="H39" s="1"/>
  <c r="G47"/>
  <c r="G39" s="1"/>
  <c r="G5"/>
  <c r="H5" l="1"/>
  <c r="G68"/>
  <c r="G69" s="1"/>
  <c r="H69" l="1"/>
  <c r="H68"/>
</calcChain>
</file>

<file path=xl/sharedStrings.xml><?xml version="1.0" encoding="utf-8"?>
<sst xmlns="http://schemas.openxmlformats.org/spreadsheetml/2006/main" count="119" uniqueCount="116">
  <si>
    <t>Код</t>
  </si>
  <si>
    <t xml:space="preserve"> Найменування</t>
  </si>
  <si>
    <t>10000000</t>
  </si>
  <si>
    <t>Податкові надходження  </t>
  </si>
  <si>
    <t>11000000</t>
  </si>
  <si>
    <t>Податки на доходи, податки на прибуток, податки на збільшення ринкової вартості  </t>
  </si>
  <si>
    <t>11020000</t>
  </si>
  <si>
    <t>Податок на прибуток підприємств  </t>
  </si>
  <si>
    <t>11020200</t>
  </si>
  <si>
    <t>Податок на прибуток підприємств та фінансових установ комунальної власності 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</si>
  <si>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</si>
  <si>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</si>
  <si>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</si>
  <si>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</si>
  <si>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</si>
  <si>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</si>
  <si>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14000000</t>
  </si>
  <si>
    <t>Внутрішні податки на товари та послуги  </t>
  </si>
  <si>
    <t>14040000</t>
  </si>
  <si>
    <t>Акцизний податок з реалізації суб`єктами господарювання роздрібної торгівлі підакцизних товарів</t>
  </si>
  <si>
    <t>18000000</t>
  </si>
  <si>
    <t>Місцеві податки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</si>
  <si>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</si>
  <si>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</si>
  <si>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</si>
  <si>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</si>
  <si>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</si>
  <si>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</si>
  <si>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</si>
  <si>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</si>
  <si>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</si>
  <si>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</si>
  <si>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</si>
  <si>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  </t>
  </si>
  <si>
    <t>18010600</t>
  </si>
  <si>
    <t>Орендна плата з юридичних осіб  </t>
  </si>
  <si>
    <t>18010700</t>
  </si>
  <si>
    <t>Земельний податок з фізичних осіб  </t>
  </si>
  <si>
    <t>18010900</t>
  </si>
  <si>
    <t>Орендна плата з фізичних осіб  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</si>
  <si>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</si>
  <si>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</si>
  <si>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</si>
  <si>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</si>
  <si>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18050000</t>
  </si>
  <si>
    <t>Єдиний податок  </t>
  </si>
  <si>
    <t>18050300</t>
  </si>
  <si>
    <t>Єдиний податок з юридичних осіб </t>
  </si>
  <si>
    <t>18050400</t>
  </si>
  <si>
    <t>Єдиний податок з фізичних осіб </t>
  </si>
  <si>
    <t>20000000</t>
  </si>
  <si>
    <t>Неподаткові надходження  </t>
  </si>
  <si>
    <t>21000000</t>
  </si>
  <si>
    <t>Доходи від власності та підприємницької діяльності  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</si>
  <si>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</si>
  <si>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</si>
  <si>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</si>
  <si>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</si>
  <si>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21080000</t>
  </si>
  <si>
    <t>Інші надходження  </t>
  </si>
  <si>
    <t>21081100</t>
  </si>
  <si>
    <t>Адміністративні штрафи та інші санкції </t>
  </si>
  <si>
    <t>22000000</t>
  </si>
  <si>
    <t>Адміністративні збори та платежі, доходи від некомерційної господарської діяльності 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</si>
  <si>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</si>
  <si>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</si>
  <si>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</si>
  <si>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–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</si>
  <si>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</si>
  <si>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</si>
  <si>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</si>
  <si>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</si>
  <si>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22080000</t>
  </si>
  <si>
    <t>Надходження від орендної плати за користування цілісним майновим комплексом та іншим державним майном  </t>
  </si>
  <si>
    <t>22080400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</si>
  <si>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</si>
  <si>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22090000</t>
  </si>
  <si>
    <t>Державне мито  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</si>
  <si>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</si>
  <si>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</si>
  <si>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22090400</t>
  </si>
  <si>
    <t>Державне мито, пов`язане з видачею та оформленням закордонних паспортів (посвідок) та паспортів громадян України  </t>
  </si>
  <si>
    <t>24000000</t>
  </si>
  <si>
    <t>Інші неподаткові надходження  </t>
  </si>
  <si>
    <t>24060000</t>
  </si>
  <si>
    <t>24060300</t>
  </si>
  <si>
    <t>40000000</t>
  </si>
  <si>
    <t>Офіційні трансферти  </t>
  </si>
  <si>
    <t>41000000</t>
  </si>
  <si>
    <t>Від органів державного управління  </t>
  </si>
  <si>
    <t>41030000</t>
  </si>
  <si>
    <t>Субвенції  </t>
  </si>
  <si>
    <t>41034500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</si>
  <si>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</si>
  <si>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41035000</t>
  </si>
  <si>
    <t>Інші субвенції </t>
  </si>
  <si>
    <t>Усього ( без урахування трансфертів)</t>
  </si>
  <si>
    <t>Усього</t>
  </si>
  <si>
    <t>АНАЛІЗ</t>
  </si>
  <si>
    <t>виконання доходів загального фонду бюджету м.Боярка за 9 місяців 2017 року</t>
  </si>
  <si>
    <t>% виконання</t>
  </si>
  <si>
    <t>План 9 міс., грн.</t>
  </si>
  <si>
    <t>Факт 9 міс., грн.</t>
  </si>
  <si>
    <t>Мусієнко Н.І.</t>
  </si>
  <si>
    <t>Начальник відділу фінансів, економічного розвитку та торгівлі</t>
  </si>
  <si>
    <t>Пальне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</si>
  <si>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</si>
  <si>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</si>
  <si>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Єдиний податок з фізичних осіб, нарахований до 1 січня 2011 року</t>
  </si>
  <si>
    <t>Рентна плата за спеціальне використання води водних об'єктів місцевого значення</t>
  </si>
  <si>
    <t>Рентна плата за спеціальне використання води</t>
  </si>
  <si>
    <t>Збір за провадження деяких видів підприємницької діяльності, що справлявся до 1 січня 2015 року</t>
  </si>
  <si>
    <t>Збір за провадження торговельної діяльності (роздрібна торгівля), сплачений фізичними особами, що справлявся до 1 січня 2015 року</t>
  </si>
  <si>
    <t>Збір за провадження торговельної діяльності (ресторанне господарство), сплачений фізичними особами, що справлявся до 1 січня 2015 року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</si>
  <si>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— підприємців та громадських формувань, а також плата за надання інших платних послуг, пов'язаних з такою державною реєстрацією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</si>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</sst>
</file>

<file path=xl/styles.xml><?xml version="1.0" encoding="utf-8"?>
<styleSheet xmlns="http://schemas.openxmlformats.org/spreadsheetml/2006/main">
  <fonts count="9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/>
    <xf numFmtId="0" fontId="3" fillId="2" borderId="3" xfId="0" quotePrefix="1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right" vertical="center"/>
    </xf>
    <xf numFmtId="0" fontId="1" fillId="2" borderId="0" xfId="0" applyFont="1" applyFill="1"/>
    <xf numFmtId="0" fontId="4" fillId="2" borderId="3" xfId="0" quotePrefix="1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right" vertical="center"/>
    </xf>
    <xf numFmtId="0" fontId="0" fillId="2" borderId="0" xfId="0" applyFill="1"/>
    <xf numFmtId="0" fontId="4" fillId="2" borderId="2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0" fillId="2" borderId="0" xfId="0" applyFont="1" applyFill="1"/>
    <xf numFmtId="0" fontId="4" fillId="2" borderId="5" xfId="0" quotePrefix="1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right" vertical="center"/>
    </xf>
    <xf numFmtId="10" fontId="4" fillId="2" borderId="3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10" fontId="3" fillId="2" borderId="3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5" xfId="0" quotePrefix="1" applyNumberFormat="1" applyFont="1" applyFill="1" applyBorder="1" applyAlignment="1">
      <alignment horizontal="center" vertical="center" wrapText="1"/>
    </xf>
    <xf numFmtId="0" fontId="3" fillId="2" borderId="6" xfId="0" quotePrefix="1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right" vertical="center"/>
    </xf>
    <xf numFmtId="4" fontId="3" fillId="2" borderId="6" xfId="0" applyNumberFormat="1" applyFont="1" applyFill="1" applyBorder="1" applyAlignment="1">
      <alignment horizontal="right" vertical="center"/>
    </xf>
    <xf numFmtId="10" fontId="3" fillId="2" borderId="5" xfId="0" applyNumberFormat="1" applyFont="1" applyFill="1" applyBorder="1" applyAlignment="1">
      <alignment horizontal="right" vertical="center"/>
    </xf>
    <xf numFmtId="10" fontId="3" fillId="2" borderId="6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 wrapText="1"/>
    </xf>
    <xf numFmtId="0" fontId="5" fillId="0" borderId="7" xfId="0" applyFont="1" applyBorder="1" applyAlignment="1">
      <alignment horizontal="right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I71"/>
  <sheetViews>
    <sheetView showGridLines="0" tabSelected="1" view="pageBreakPreview" topLeftCell="A31" zoomScale="60" zoomScaleNormal="90" workbookViewId="0">
      <selection activeCell="G72" sqref="G72"/>
    </sheetView>
  </sheetViews>
  <sheetFormatPr defaultRowHeight="12.75"/>
  <cols>
    <col min="1" max="1" width="10.85546875" style="3" customWidth="1"/>
    <col min="2" max="2" width="16.28515625" customWidth="1"/>
    <col min="3" max="3" width="11.7109375" customWidth="1"/>
    <col min="4" max="4" width="14.140625" customWidth="1"/>
    <col min="5" max="5" width="21.7109375" customWidth="1"/>
    <col min="6" max="6" width="11" customWidth="1"/>
    <col min="7" max="7" width="18.140625" customWidth="1"/>
    <col min="8" max="8" width="18" customWidth="1"/>
    <col min="9" max="9" width="13.28515625" style="23" customWidth="1"/>
  </cols>
  <sheetData>
    <row r="1" spans="1:9" s="5" customFormat="1" ht="18.75" customHeight="1">
      <c r="A1" s="50" t="s">
        <v>98</v>
      </c>
      <c r="B1" s="50"/>
      <c r="C1" s="50"/>
      <c r="D1" s="50"/>
      <c r="E1" s="50"/>
      <c r="F1" s="50"/>
      <c r="G1" s="50"/>
      <c r="H1" s="50"/>
      <c r="I1" s="50"/>
    </row>
    <row r="2" spans="1:9" s="5" customFormat="1" ht="26.25" customHeight="1">
      <c r="A2" s="50" t="s">
        <v>99</v>
      </c>
      <c r="B2" s="50"/>
      <c r="C2" s="50"/>
      <c r="D2" s="50"/>
      <c r="E2" s="50"/>
      <c r="F2" s="50"/>
      <c r="G2" s="50"/>
      <c r="H2" s="50"/>
      <c r="I2" s="50"/>
    </row>
    <row r="3" spans="1:9" s="3" customFormat="1" ht="33" customHeight="1">
      <c r="A3" s="2" t="s">
        <v>0</v>
      </c>
      <c r="B3" s="47" t="s">
        <v>1</v>
      </c>
      <c r="C3" s="48"/>
      <c r="D3" s="48"/>
      <c r="E3" s="48"/>
      <c r="F3" s="49"/>
      <c r="G3" s="1" t="s">
        <v>101</v>
      </c>
      <c r="H3" s="1" t="s">
        <v>102</v>
      </c>
      <c r="I3" s="2" t="s">
        <v>100</v>
      </c>
    </row>
    <row r="4" spans="1:9" s="3" customFormat="1" ht="14.25" customHeight="1">
      <c r="A4" s="2">
        <v>1</v>
      </c>
      <c r="B4" s="47">
        <v>2</v>
      </c>
      <c r="C4" s="48"/>
      <c r="D4" s="48"/>
      <c r="E4" s="48"/>
      <c r="F4" s="49"/>
      <c r="G4" s="2">
        <v>3</v>
      </c>
      <c r="H4" s="2">
        <v>4</v>
      </c>
      <c r="I4" s="2">
        <v>5</v>
      </c>
    </row>
    <row r="5" spans="1:9" s="11" customFormat="1" ht="16.5" customHeight="1">
      <c r="A5" s="9" t="s">
        <v>2</v>
      </c>
      <c r="B5" s="35" t="s">
        <v>3</v>
      </c>
      <c r="C5" s="35"/>
      <c r="D5" s="35"/>
      <c r="E5" s="35"/>
      <c r="F5" s="35"/>
      <c r="G5" s="10">
        <f>G6+G9+G14+G20</f>
        <v>43578545</v>
      </c>
      <c r="H5" s="10">
        <f>H6+H9+H14+H20</f>
        <v>45364293.520000003</v>
      </c>
      <c r="I5" s="24">
        <f>H5/G5</f>
        <v>1.0409776994619715</v>
      </c>
    </row>
    <row r="6" spans="1:9" s="11" customFormat="1" ht="31.5" customHeight="1">
      <c r="A6" s="9" t="s">
        <v>4</v>
      </c>
      <c r="B6" s="35" t="s">
        <v>5</v>
      </c>
      <c r="C6" s="35"/>
      <c r="D6" s="35"/>
      <c r="E6" s="35"/>
      <c r="F6" s="35"/>
      <c r="G6" s="10">
        <f>G7</f>
        <v>67500</v>
      </c>
      <c r="H6" s="10">
        <f>H7</f>
        <v>8292</v>
      </c>
      <c r="I6" s="24">
        <f>H6/G6</f>
        <v>0.12284444444444445</v>
      </c>
    </row>
    <row r="7" spans="1:9" s="11" customFormat="1" ht="15.75">
      <c r="A7" s="9" t="s">
        <v>6</v>
      </c>
      <c r="B7" s="35" t="s">
        <v>7</v>
      </c>
      <c r="C7" s="35"/>
      <c r="D7" s="35"/>
      <c r="E7" s="35"/>
      <c r="F7" s="35"/>
      <c r="G7" s="10">
        <f>G8</f>
        <v>67500</v>
      </c>
      <c r="H7" s="10">
        <f>H8</f>
        <v>8292</v>
      </c>
      <c r="I7" s="24">
        <f>H7/G7</f>
        <v>0.12284444444444445</v>
      </c>
    </row>
    <row r="8" spans="1:9" s="14" customFormat="1" ht="31.5" customHeight="1">
      <c r="A8" s="12" t="s">
        <v>8</v>
      </c>
      <c r="B8" s="34" t="s">
        <v>9</v>
      </c>
      <c r="C8" s="34"/>
      <c r="D8" s="34"/>
      <c r="E8" s="34"/>
      <c r="F8" s="34"/>
      <c r="G8" s="13">
        <v>67500</v>
      </c>
      <c r="H8" s="13">
        <v>8292</v>
      </c>
      <c r="I8" s="21">
        <f>H8/G8</f>
        <v>0.12284444444444445</v>
      </c>
    </row>
    <row r="9" spans="1:9" s="11" customFormat="1" ht="17.25" customHeight="1">
      <c r="A9" s="9" t="s">
        <v>10</v>
      </c>
      <c r="B9" s="35" t="s">
        <v>11</v>
      </c>
      <c r="C9" s="35"/>
      <c r="D9" s="35"/>
      <c r="E9" s="35"/>
      <c r="F9" s="35"/>
      <c r="G9" s="10">
        <f>G10+G12</f>
        <v>262520</v>
      </c>
      <c r="H9" s="10">
        <f>H10+H12</f>
        <v>69452.72</v>
      </c>
      <c r="I9" s="24">
        <f>H9/G9</f>
        <v>0.26456163339936006</v>
      </c>
    </row>
    <row r="10" spans="1:9" s="11" customFormat="1" ht="15.75">
      <c r="A10" s="9" t="s">
        <v>12</v>
      </c>
      <c r="B10" s="35" t="s">
        <v>13</v>
      </c>
      <c r="C10" s="35"/>
      <c r="D10" s="35"/>
      <c r="E10" s="35"/>
      <c r="F10" s="35"/>
      <c r="G10" s="10">
        <f>G11</f>
        <v>262520</v>
      </c>
      <c r="H10" s="10">
        <f>H11</f>
        <v>69102.44</v>
      </c>
      <c r="I10" s="24">
        <f t="shared" ref="I10:I41" si="0">H10/G10</f>
        <v>0.26322733506018592</v>
      </c>
    </row>
    <row r="11" spans="1:9" s="14" customFormat="1" ht="46.5" customHeight="1">
      <c r="A11" s="12" t="s">
        <v>14</v>
      </c>
      <c r="B11" s="34" t="s">
        <v>15</v>
      </c>
      <c r="C11" s="34"/>
      <c r="D11" s="34"/>
      <c r="E11" s="34"/>
      <c r="F11" s="34"/>
      <c r="G11" s="13">
        <v>262520</v>
      </c>
      <c r="H11" s="13">
        <v>69102.44</v>
      </c>
      <c r="I11" s="21">
        <f t="shared" si="0"/>
        <v>0.26322733506018592</v>
      </c>
    </row>
    <row r="12" spans="1:9" s="11" customFormat="1" ht="17.25" customHeight="1">
      <c r="A12" s="9">
        <v>13020000</v>
      </c>
      <c r="B12" s="28" t="s">
        <v>110</v>
      </c>
      <c r="C12" s="29"/>
      <c r="D12" s="29"/>
      <c r="E12" s="29"/>
      <c r="F12" s="30"/>
      <c r="G12" s="10">
        <f>G13</f>
        <v>0</v>
      </c>
      <c r="H12" s="10">
        <f>H13</f>
        <v>350.28</v>
      </c>
      <c r="I12" s="24"/>
    </row>
    <row r="13" spans="1:9" s="14" customFormat="1" ht="31.5" customHeight="1">
      <c r="A13" s="12">
        <v>13020200</v>
      </c>
      <c r="B13" s="25" t="s">
        <v>109</v>
      </c>
      <c r="C13" s="26"/>
      <c r="D13" s="26"/>
      <c r="E13" s="26"/>
      <c r="F13" s="27"/>
      <c r="G13" s="13">
        <v>0</v>
      </c>
      <c r="H13" s="13">
        <v>350.28</v>
      </c>
      <c r="I13" s="21"/>
    </row>
    <row r="14" spans="1:9" s="11" customFormat="1" ht="15.75">
      <c r="A14" s="9" t="s">
        <v>16</v>
      </c>
      <c r="B14" s="35" t="s">
        <v>17</v>
      </c>
      <c r="C14" s="35"/>
      <c r="D14" s="35"/>
      <c r="E14" s="35"/>
      <c r="F14" s="35"/>
      <c r="G14" s="10">
        <f>G15+G17+G19</f>
        <v>3699950</v>
      </c>
      <c r="H14" s="10">
        <f>H15+H17+H19</f>
        <v>3656789.1</v>
      </c>
      <c r="I14" s="24">
        <f t="shared" si="0"/>
        <v>0.98833473425316565</v>
      </c>
    </row>
    <row r="15" spans="1:9" s="11" customFormat="1" ht="31.5" customHeight="1">
      <c r="A15" s="9">
        <v>14020000</v>
      </c>
      <c r="B15" s="31" t="s">
        <v>106</v>
      </c>
      <c r="C15" s="32"/>
      <c r="D15" s="32"/>
      <c r="E15" s="32"/>
      <c r="F15" s="33"/>
      <c r="G15" s="10">
        <f>G16</f>
        <v>0</v>
      </c>
      <c r="H15" s="10">
        <f>H16</f>
        <v>186417.7</v>
      </c>
      <c r="I15" s="24"/>
    </row>
    <row r="16" spans="1:9" s="18" customFormat="1" ht="15.75">
      <c r="A16" s="12">
        <v>14021900</v>
      </c>
      <c r="B16" s="15" t="s">
        <v>105</v>
      </c>
      <c r="C16" s="16"/>
      <c r="D16" s="16"/>
      <c r="E16" s="16"/>
      <c r="F16" s="17"/>
      <c r="G16" s="13">
        <v>0</v>
      </c>
      <c r="H16" s="13">
        <v>186417.7</v>
      </c>
      <c r="I16" s="21"/>
    </row>
    <row r="17" spans="1:9" s="11" customFormat="1" ht="32.25" customHeight="1">
      <c r="A17" s="9">
        <v>14030000</v>
      </c>
      <c r="B17" s="31" t="s">
        <v>107</v>
      </c>
      <c r="C17" s="32"/>
      <c r="D17" s="32"/>
      <c r="E17" s="32"/>
      <c r="F17" s="33"/>
      <c r="G17" s="10">
        <f>G18</f>
        <v>0</v>
      </c>
      <c r="H17" s="10">
        <f>H18</f>
        <v>683086.47</v>
      </c>
      <c r="I17" s="24"/>
    </row>
    <row r="18" spans="1:9" s="18" customFormat="1" ht="15.75">
      <c r="A18" s="12">
        <v>14031900</v>
      </c>
      <c r="B18" s="44" t="s">
        <v>105</v>
      </c>
      <c r="C18" s="45"/>
      <c r="D18" s="45"/>
      <c r="E18" s="45"/>
      <c r="F18" s="46"/>
      <c r="G18" s="13">
        <v>0</v>
      </c>
      <c r="H18" s="13">
        <v>683086.47</v>
      </c>
      <c r="I18" s="21"/>
    </row>
    <row r="19" spans="1:9" s="11" customFormat="1" ht="31.5" customHeight="1">
      <c r="A19" s="9" t="s">
        <v>18</v>
      </c>
      <c r="B19" s="35" t="s">
        <v>19</v>
      </c>
      <c r="C19" s="35"/>
      <c r="D19" s="35"/>
      <c r="E19" s="35"/>
      <c r="F19" s="35"/>
      <c r="G19" s="10">
        <v>3699950</v>
      </c>
      <c r="H19" s="10">
        <v>2787284.93</v>
      </c>
      <c r="I19" s="24">
        <f t="shared" si="0"/>
        <v>0.75333043149231749</v>
      </c>
    </row>
    <row r="20" spans="1:9" s="11" customFormat="1" ht="15.75">
      <c r="A20" s="9" t="s">
        <v>20</v>
      </c>
      <c r="B20" s="35" t="s">
        <v>21</v>
      </c>
      <c r="C20" s="35"/>
      <c r="D20" s="35"/>
      <c r="E20" s="35"/>
      <c r="F20" s="35"/>
      <c r="G20" s="10">
        <f>G21+G35+G32</f>
        <v>39548575</v>
      </c>
      <c r="H20" s="10">
        <f>H21+H35+H32</f>
        <v>41629759.700000003</v>
      </c>
      <c r="I20" s="24">
        <f t="shared" si="0"/>
        <v>1.0526235066623766</v>
      </c>
    </row>
    <row r="21" spans="1:9" s="11" customFormat="1" ht="15.75">
      <c r="A21" s="9" t="s">
        <v>22</v>
      </c>
      <c r="B21" s="35" t="s">
        <v>23</v>
      </c>
      <c r="C21" s="35"/>
      <c r="D21" s="35"/>
      <c r="E21" s="35"/>
      <c r="F21" s="35"/>
      <c r="G21" s="10">
        <f>G22+G23+G24+G25+G26+G27+G28+G29+G30+G31</f>
        <v>16780365</v>
      </c>
      <c r="H21" s="10">
        <f>H22+H23+H24+H25+H26+H27+H28+H29+H30+H31</f>
        <v>19898122.129999999</v>
      </c>
      <c r="I21" s="24">
        <f t="shared" si="0"/>
        <v>1.1857979328816743</v>
      </c>
    </row>
    <row r="22" spans="1:9" s="14" customFormat="1" ht="30.75" customHeight="1">
      <c r="A22" s="12" t="s">
        <v>24</v>
      </c>
      <c r="B22" s="34" t="s">
        <v>25</v>
      </c>
      <c r="C22" s="34"/>
      <c r="D22" s="34"/>
      <c r="E22" s="34"/>
      <c r="F22" s="34"/>
      <c r="G22" s="13">
        <v>22500</v>
      </c>
      <c r="H22" s="13">
        <v>16634.580000000002</v>
      </c>
      <c r="I22" s="21">
        <f t="shared" si="0"/>
        <v>0.73931466666666679</v>
      </c>
    </row>
    <row r="23" spans="1:9" s="14" customFormat="1" ht="30.75" customHeight="1">
      <c r="A23" s="12" t="s">
        <v>26</v>
      </c>
      <c r="B23" s="34" t="s">
        <v>27</v>
      </c>
      <c r="C23" s="34"/>
      <c r="D23" s="34"/>
      <c r="E23" s="34"/>
      <c r="F23" s="34"/>
      <c r="G23" s="13">
        <v>47050</v>
      </c>
      <c r="H23" s="13">
        <v>130060.84</v>
      </c>
      <c r="I23" s="21">
        <f t="shared" si="0"/>
        <v>2.7643111583421889</v>
      </c>
    </row>
    <row r="24" spans="1:9" s="14" customFormat="1" ht="30.75" customHeight="1">
      <c r="A24" s="12" t="s">
        <v>28</v>
      </c>
      <c r="B24" s="34" t="s">
        <v>29</v>
      </c>
      <c r="C24" s="34"/>
      <c r="D24" s="34"/>
      <c r="E24" s="34"/>
      <c r="F24" s="34"/>
      <c r="G24" s="13">
        <v>6100</v>
      </c>
      <c r="H24" s="13">
        <v>13376.33</v>
      </c>
      <c r="I24" s="21">
        <f t="shared" si="0"/>
        <v>2.1928409836065574</v>
      </c>
    </row>
    <row r="25" spans="1:9" s="14" customFormat="1" ht="30.75" customHeight="1">
      <c r="A25" s="12" t="s">
        <v>30</v>
      </c>
      <c r="B25" s="34" t="s">
        <v>31</v>
      </c>
      <c r="C25" s="34"/>
      <c r="D25" s="34"/>
      <c r="E25" s="34"/>
      <c r="F25" s="34"/>
      <c r="G25" s="13">
        <v>450000</v>
      </c>
      <c r="H25" s="13">
        <v>772557.54</v>
      </c>
      <c r="I25" s="21">
        <f t="shared" si="0"/>
        <v>1.7167945333333334</v>
      </c>
    </row>
    <row r="26" spans="1:9" s="14" customFormat="1" ht="15.75">
      <c r="A26" s="12" t="s">
        <v>32</v>
      </c>
      <c r="B26" s="34" t="s">
        <v>33</v>
      </c>
      <c r="C26" s="34"/>
      <c r="D26" s="34"/>
      <c r="E26" s="34"/>
      <c r="F26" s="34"/>
      <c r="G26" s="13">
        <v>9675165</v>
      </c>
      <c r="H26" s="13">
        <v>11825885.41</v>
      </c>
      <c r="I26" s="21">
        <f t="shared" si="0"/>
        <v>1.2222928921625626</v>
      </c>
    </row>
    <row r="27" spans="1:9" s="14" customFormat="1" ht="15.75">
      <c r="A27" s="12" t="s">
        <v>34</v>
      </c>
      <c r="B27" s="34" t="s">
        <v>35</v>
      </c>
      <c r="C27" s="34"/>
      <c r="D27" s="34"/>
      <c r="E27" s="34"/>
      <c r="F27" s="34"/>
      <c r="G27" s="13">
        <v>3600210</v>
      </c>
      <c r="H27" s="13">
        <v>4625350.45</v>
      </c>
      <c r="I27" s="21">
        <f t="shared" si="0"/>
        <v>1.2847446260079274</v>
      </c>
    </row>
    <row r="28" spans="1:9" s="14" customFormat="1" ht="15.75">
      <c r="A28" s="12" t="s">
        <v>36</v>
      </c>
      <c r="B28" s="34" t="s">
        <v>37</v>
      </c>
      <c r="C28" s="34"/>
      <c r="D28" s="34"/>
      <c r="E28" s="34"/>
      <c r="F28" s="34"/>
      <c r="G28" s="13">
        <v>201740</v>
      </c>
      <c r="H28" s="13">
        <v>221417.48</v>
      </c>
      <c r="I28" s="21">
        <f t="shared" si="0"/>
        <v>1.0975388123327054</v>
      </c>
    </row>
    <row r="29" spans="1:9" s="14" customFormat="1" ht="15.75">
      <c r="A29" s="12" t="s">
        <v>38</v>
      </c>
      <c r="B29" s="34" t="s">
        <v>39</v>
      </c>
      <c r="C29" s="34"/>
      <c r="D29" s="34"/>
      <c r="E29" s="34"/>
      <c r="F29" s="34"/>
      <c r="G29" s="13">
        <v>1040000</v>
      </c>
      <c r="H29" s="13">
        <v>1109535.4099999999</v>
      </c>
      <c r="I29" s="21">
        <f t="shared" si="0"/>
        <v>1.0668609711538461</v>
      </c>
    </row>
    <row r="30" spans="1:9" s="14" customFormat="1" ht="15.75">
      <c r="A30" s="12" t="s">
        <v>40</v>
      </c>
      <c r="B30" s="34" t="s">
        <v>41</v>
      </c>
      <c r="C30" s="34"/>
      <c r="D30" s="34"/>
      <c r="E30" s="34"/>
      <c r="F30" s="34"/>
      <c r="G30" s="13">
        <v>1600000</v>
      </c>
      <c r="H30" s="13">
        <v>1108224.5900000001</v>
      </c>
      <c r="I30" s="21">
        <f t="shared" si="0"/>
        <v>0.69264036875000001</v>
      </c>
    </row>
    <row r="31" spans="1:9" s="14" customFormat="1" ht="15.75">
      <c r="A31" s="12" t="s">
        <v>42</v>
      </c>
      <c r="B31" s="34" t="s">
        <v>43</v>
      </c>
      <c r="C31" s="34"/>
      <c r="D31" s="34"/>
      <c r="E31" s="34"/>
      <c r="F31" s="34"/>
      <c r="G31" s="13">
        <v>137600</v>
      </c>
      <c r="H31" s="13">
        <v>75079.5</v>
      </c>
      <c r="I31" s="21">
        <f t="shared" si="0"/>
        <v>0.5456359011627907</v>
      </c>
    </row>
    <row r="32" spans="1:9" s="11" customFormat="1" ht="31.5" customHeight="1">
      <c r="A32" s="9">
        <v>18040000</v>
      </c>
      <c r="B32" s="31" t="s">
        <v>111</v>
      </c>
      <c r="C32" s="32"/>
      <c r="D32" s="32"/>
      <c r="E32" s="32"/>
      <c r="F32" s="33"/>
      <c r="G32" s="10">
        <f>G33+G34</f>
        <v>0</v>
      </c>
      <c r="H32" s="10">
        <f>H33+H34</f>
        <v>-9903.83</v>
      </c>
      <c r="I32" s="24"/>
    </row>
    <row r="33" spans="1:9" s="14" customFormat="1" ht="32.25" customHeight="1">
      <c r="A33" s="12">
        <v>18040100</v>
      </c>
      <c r="B33" s="25" t="s">
        <v>112</v>
      </c>
      <c r="C33" s="26"/>
      <c r="D33" s="26"/>
      <c r="E33" s="26"/>
      <c r="F33" s="27"/>
      <c r="G33" s="13">
        <v>0</v>
      </c>
      <c r="H33" s="13">
        <v>-8359.83</v>
      </c>
      <c r="I33" s="21"/>
    </row>
    <row r="34" spans="1:9" s="14" customFormat="1" ht="32.25" customHeight="1">
      <c r="A34" s="12">
        <v>18040600</v>
      </c>
      <c r="B34" s="25" t="s">
        <v>113</v>
      </c>
      <c r="C34" s="26"/>
      <c r="D34" s="26"/>
      <c r="E34" s="26"/>
      <c r="F34" s="27"/>
      <c r="G34" s="13">
        <v>0</v>
      </c>
      <c r="H34" s="13">
        <v>-1544</v>
      </c>
      <c r="I34" s="21"/>
    </row>
    <row r="35" spans="1:9" s="11" customFormat="1" ht="15.75">
      <c r="A35" s="9" t="s">
        <v>44</v>
      </c>
      <c r="B35" s="35" t="s">
        <v>45</v>
      </c>
      <c r="C35" s="35"/>
      <c r="D35" s="35"/>
      <c r="E35" s="35"/>
      <c r="F35" s="35"/>
      <c r="G35" s="10">
        <f>G37+G38+G36</f>
        <v>22768210</v>
      </c>
      <c r="H35" s="10">
        <f>H37+H38+H36</f>
        <v>21741541.400000002</v>
      </c>
      <c r="I35" s="24">
        <f t="shared" si="0"/>
        <v>0.95490780346808124</v>
      </c>
    </row>
    <row r="36" spans="1:9" s="18" customFormat="1" ht="15.75">
      <c r="A36" s="12">
        <v>18050200</v>
      </c>
      <c r="B36" s="25" t="s">
        <v>108</v>
      </c>
      <c r="C36" s="26"/>
      <c r="D36" s="26"/>
      <c r="E36" s="26"/>
      <c r="F36" s="27"/>
      <c r="G36" s="13">
        <v>0</v>
      </c>
      <c r="H36" s="13">
        <v>-2727.38</v>
      </c>
      <c r="I36" s="21"/>
    </row>
    <row r="37" spans="1:9" s="14" customFormat="1" ht="15.75">
      <c r="A37" s="12" t="s">
        <v>46</v>
      </c>
      <c r="B37" s="34" t="s">
        <v>47</v>
      </c>
      <c r="C37" s="34"/>
      <c r="D37" s="34"/>
      <c r="E37" s="34"/>
      <c r="F37" s="34"/>
      <c r="G37" s="13">
        <v>2184740</v>
      </c>
      <c r="H37" s="13">
        <v>2333958</v>
      </c>
      <c r="I37" s="21">
        <f t="shared" si="0"/>
        <v>1.0683001180918554</v>
      </c>
    </row>
    <row r="38" spans="1:9" s="14" customFormat="1" ht="15.75">
      <c r="A38" s="12" t="s">
        <v>48</v>
      </c>
      <c r="B38" s="34" t="s">
        <v>49</v>
      </c>
      <c r="C38" s="34"/>
      <c r="D38" s="34"/>
      <c r="E38" s="34"/>
      <c r="F38" s="34"/>
      <c r="G38" s="13">
        <v>20583470</v>
      </c>
      <c r="H38" s="13">
        <v>19410310.780000001</v>
      </c>
      <c r="I38" s="21">
        <f t="shared" si="0"/>
        <v>0.94300478879411498</v>
      </c>
    </row>
    <row r="39" spans="1:9" s="11" customFormat="1" ht="15.75">
      <c r="A39" s="9" t="s">
        <v>50</v>
      </c>
      <c r="B39" s="35" t="s">
        <v>51</v>
      </c>
      <c r="C39" s="35"/>
      <c r="D39" s="35"/>
      <c r="E39" s="35"/>
      <c r="F39" s="35"/>
      <c r="G39" s="10">
        <f>G40+G47+G60</f>
        <v>4320590</v>
      </c>
      <c r="H39" s="10">
        <f>H40+H47+H60</f>
        <v>2418242.9300000002</v>
      </c>
      <c r="I39" s="24">
        <f t="shared" si="0"/>
        <v>0.55970201523403063</v>
      </c>
    </row>
    <row r="40" spans="1:9" s="11" customFormat="1" ht="15.75">
      <c r="A40" s="9" t="s">
        <v>52</v>
      </c>
      <c r="B40" s="35" t="s">
        <v>53</v>
      </c>
      <c r="C40" s="35"/>
      <c r="D40" s="35"/>
      <c r="E40" s="35"/>
      <c r="F40" s="35"/>
      <c r="G40" s="10">
        <f>G41+G44</f>
        <v>23000</v>
      </c>
      <c r="H40" s="10">
        <f>H41+H44</f>
        <v>58913.45</v>
      </c>
      <c r="I40" s="24">
        <f>H40/G40</f>
        <v>2.5614543478260869</v>
      </c>
    </row>
    <row r="41" spans="1:9" s="11" customFormat="1" ht="12.75" customHeight="1">
      <c r="A41" s="36" t="s">
        <v>54</v>
      </c>
      <c r="B41" s="35" t="s">
        <v>55</v>
      </c>
      <c r="C41" s="35"/>
      <c r="D41" s="35"/>
      <c r="E41" s="35"/>
      <c r="F41" s="35"/>
      <c r="G41" s="38">
        <f>G43</f>
        <v>14900</v>
      </c>
      <c r="H41" s="38">
        <f>H43</f>
        <v>5210</v>
      </c>
      <c r="I41" s="40">
        <f t="shared" si="0"/>
        <v>0.34966442953020133</v>
      </c>
    </row>
    <row r="42" spans="1:9" s="11" customFormat="1" ht="51" customHeight="1">
      <c r="A42" s="37"/>
      <c r="B42" s="35"/>
      <c r="C42" s="35"/>
      <c r="D42" s="35"/>
      <c r="E42" s="35"/>
      <c r="F42" s="35"/>
      <c r="G42" s="39"/>
      <c r="H42" s="39"/>
      <c r="I42" s="41"/>
    </row>
    <row r="43" spans="1:9" s="14" customFormat="1" ht="31.5" customHeight="1">
      <c r="A43" s="12" t="s">
        <v>56</v>
      </c>
      <c r="B43" s="34" t="s">
        <v>57</v>
      </c>
      <c r="C43" s="34"/>
      <c r="D43" s="34"/>
      <c r="E43" s="34"/>
      <c r="F43" s="34"/>
      <c r="G43" s="13">
        <v>14900</v>
      </c>
      <c r="H43" s="13">
        <v>5210</v>
      </c>
      <c r="I43" s="21">
        <f>H43/G43</f>
        <v>0.34966442953020133</v>
      </c>
    </row>
    <row r="44" spans="1:9" s="11" customFormat="1" ht="15.75">
      <c r="A44" s="9" t="s">
        <v>58</v>
      </c>
      <c r="B44" s="35" t="s">
        <v>59</v>
      </c>
      <c r="C44" s="35"/>
      <c r="D44" s="35"/>
      <c r="E44" s="35"/>
      <c r="F44" s="35"/>
      <c r="G44" s="10">
        <f>G45+G46</f>
        <v>8100</v>
      </c>
      <c r="H44" s="10">
        <f>H45+H46</f>
        <v>53703.45</v>
      </c>
      <c r="I44" s="24">
        <f>H44/G44</f>
        <v>6.6300555555555549</v>
      </c>
    </row>
    <row r="45" spans="1:9" s="14" customFormat="1" ht="15.75">
      <c r="A45" s="12" t="s">
        <v>60</v>
      </c>
      <c r="B45" s="34" t="s">
        <v>61</v>
      </c>
      <c r="C45" s="34"/>
      <c r="D45" s="34"/>
      <c r="E45" s="34"/>
      <c r="F45" s="34"/>
      <c r="G45" s="13">
        <v>8100</v>
      </c>
      <c r="H45" s="13">
        <v>16825.2</v>
      </c>
      <c r="I45" s="21">
        <f>H45/G45</f>
        <v>2.0771851851851855</v>
      </c>
    </row>
    <row r="46" spans="1:9" s="14" customFormat="1" ht="30.75" customHeight="1">
      <c r="A46" s="19">
        <v>21081500</v>
      </c>
      <c r="B46" s="25" t="s">
        <v>115</v>
      </c>
      <c r="C46" s="26"/>
      <c r="D46" s="26"/>
      <c r="E46" s="26"/>
      <c r="F46" s="27"/>
      <c r="G46" s="20">
        <v>0</v>
      </c>
      <c r="H46" s="20">
        <v>36878.25</v>
      </c>
      <c r="I46" s="21"/>
    </row>
    <row r="47" spans="1:9" s="11" customFormat="1" ht="12.75" customHeight="1">
      <c r="A47" s="36" t="s">
        <v>62</v>
      </c>
      <c r="B47" s="35" t="s">
        <v>63</v>
      </c>
      <c r="C47" s="35"/>
      <c r="D47" s="35"/>
      <c r="E47" s="35"/>
      <c r="F47" s="35"/>
      <c r="G47" s="38">
        <f>G49+G54+G57</f>
        <v>4289490</v>
      </c>
      <c r="H47" s="38">
        <f>H49+H54+H57</f>
        <v>2298601.29</v>
      </c>
      <c r="I47" s="40">
        <f>H47/G47</f>
        <v>0.53586820111481781</v>
      </c>
    </row>
    <row r="48" spans="1:9" s="11" customFormat="1" ht="18.75" customHeight="1">
      <c r="A48" s="37"/>
      <c r="B48" s="35"/>
      <c r="C48" s="35"/>
      <c r="D48" s="35"/>
      <c r="E48" s="35"/>
      <c r="F48" s="35"/>
      <c r="G48" s="39"/>
      <c r="H48" s="39"/>
      <c r="I48" s="41"/>
    </row>
    <row r="49" spans="1:9" s="11" customFormat="1" ht="15.75">
      <c r="A49" s="9" t="s">
        <v>64</v>
      </c>
      <c r="B49" s="35" t="s">
        <v>65</v>
      </c>
      <c r="C49" s="35"/>
      <c r="D49" s="35"/>
      <c r="E49" s="35"/>
      <c r="F49" s="35"/>
      <c r="G49" s="10">
        <f>G50+G51+G52+G53</f>
        <v>1654490</v>
      </c>
      <c r="H49" s="10">
        <f>H50+H51+H52+H53</f>
        <v>1341563.8399999999</v>
      </c>
      <c r="I49" s="24">
        <f>H49/G49</f>
        <v>0.81086246517053584</v>
      </c>
    </row>
    <row r="50" spans="1:9" s="14" customFormat="1" ht="32.25" customHeight="1">
      <c r="A50" s="12" t="s">
        <v>66</v>
      </c>
      <c r="B50" s="34" t="s">
        <v>67</v>
      </c>
      <c r="C50" s="34"/>
      <c r="D50" s="34"/>
      <c r="E50" s="34"/>
      <c r="F50" s="34"/>
      <c r="G50" s="13">
        <v>4570</v>
      </c>
      <c r="H50" s="13">
        <v>10240</v>
      </c>
      <c r="I50" s="21">
        <f>H50/G50</f>
        <v>2.2407002188183807</v>
      </c>
    </row>
    <row r="51" spans="1:9" s="14" customFormat="1" ht="15.75">
      <c r="A51" s="12" t="s">
        <v>68</v>
      </c>
      <c r="B51" s="34" t="s">
        <v>69</v>
      </c>
      <c r="C51" s="34"/>
      <c r="D51" s="34"/>
      <c r="E51" s="34"/>
      <c r="F51" s="34"/>
      <c r="G51" s="13">
        <v>1575000</v>
      </c>
      <c r="H51" s="13">
        <f>1046590.12+203151.32</f>
        <v>1249741.44</v>
      </c>
      <c r="I51" s="21">
        <f>H51/G51</f>
        <v>0.79348662857142849</v>
      </c>
    </row>
    <row r="52" spans="1:9" s="14" customFormat="1" ht="30.75" customHeight="1">
      <c r="A52" s="12" t="s">
        <v>70</v>
      </c>
      <c r="B52" s="34" t="s">
        <v>71</v>
      </c>
      <c r="C52" s="34"/>
      <c r="D52" s="34"/>
      <c r="E52" s="34"/>
      <c r="F52" s="34"/>
      <c r="G52" s="13">
        <v>74920</v>
      </c>
      <c r="H52" s="13">
        <v>79182.399999999994</v>
      </c>
      <c r="I52" s="21">
        <f>H52/G52</f>
        <v>1.0568926855312333</v>
      </c>
    </row>
    <row r="53" spans="1:9" s="14" customFormat="1" ht="80.25" customHeight="1">
      <c r="A53" s="19">
        <v>22012900</v>
      </c>
      <c r="B53" s="25" t="s">
        <v>114</v>
      </c>
      <c r="C53" s="26"/>
      <c r="D53" s="26"/>
      <c r="E53" s="26"/>
      <c r="F53" s="27"/>
      <c r="G53" s="20">
        <v>0</v>
      </c>
      <c r="H53" s="20">
        <v>2400</v>
      </c>
      <c r="I53" s="21"/>
    </row>
    <row r="54" spans="1:9" s="11" customFormat="1" ht="12.75" customHeight="1">
      <c r="A54" s="36" t="s">
        <v>72</v>
      </c>
      <c r="B54" s="35" t="s">
        <v>73</v>
      </c>
      <c r="C54" s="35"/>
      <c r="D54" s="35"/>
      <c r="E54" s="35"/>
      <c r="F54" s="35"/>
      <c r="G54" s="38">
        <f>G56</f>
        <v>787500</v>
      </c>
      <c r="H54" s="38">
        <f>H56</f>
        <v>796418.6</v>
      </c>
      <c r="I54" s="40">
        <f>H54/G54</f>
        <v>1.0113252063492064</v>
      </c>
    </row>
    <row r="55" spans="1:9" s="11" customFormat="1" ht="20.25" customHeight="1">
      <c r="A55" s="37"/>
      <c r="B55" s="35"/>
      <c r="C55" s="35"/>
      <c r="D55" s="35"/>
      <c r="E55" s="35"/>
      <c r="F55" s="35"/>
      <c r="G55" s="39"/>
      <c r="H55" s="39"/>
      <c r="I55" s="41"/>
    </row>
    <row r="56" spans="1:9" s="14" customFormat="1" ht="31.5" customHeight="1">
      <c r="A56" s="12" t="s">
        <v>74</v>
      </c>
      <c r="B56" s="34" t="s">
        <v>75</v>
      </c>
      <c r="C56" s="34"/>
      <c r="D56" s="34"/>
      <c r="E56" s="34"/>
      <c r="F56" s="34"/>
      <c r="G56" s="13">
        <v>787500</v>
      </c>
      <c r="H56" s="13">
        <v>796418.6</v>
      </c>
      <c r="I56" s="21">
        <f>H56/G56</f>
        <v>1.0113252063492064</v>
      </c>
    </row>
    <row r="57" spans="1:9" s="11" customFormat="1" ht="15.75">
      <c r="A57" s="9" t="s">
        <v>76</v>
      </c>
      <c r="B57" s="35" t="s">
        <v>77</v>
      </c>
      <c r="C57" s="35"/>
      <c r="D57" s="35"/>
      <c r="E57" s="35"/>
      <c r="F57" s="35"/>
      <c r="G57" s="10">
        <f>G58+G59</f>
        <v>1847500</v>
      </c>
      <c r="H57" s="10">
        <f>H58+H59</f>
        <v>160618.84999999998</v>
      </c>
      <c r="I57" s="24">
        <f t="shared" ref="I57:I69" si="1">H57/G57</f>
        <v>8.6938484438430302E-2</v>
      </c>
    </row>
    <row r="58" spans="1:9" s="14" customFormat="1" ht="30.75" customHeight="1">
      <c r="A58" s="12" t="s">
        <v>78</v>
      </c>
      <c r="B58" s="34" t="s">
        <v>79</v>
      </c>
      <c r="C58" s="34"/>
      <c r="D58" s="34"/>
      <c r="E58" s="34"/>
      <c r="F58" s="34"/>
      <c r="G58" s="13">
        <v>97500</v>
      </c>
      <c r="H58" s="13">
        <v>102296.4</v>
      </c>
      <c r="I58" s="21">
        <f t="shared" si="1"/>
        <v>1.0491938461538461</v>
      </c>
    </row>
    <row r="59" spans="1:9" s="14" customFormat="1" ht="30.75" customHeight="1">
      <c r="A59" s="12" t="s">
        <v>80</v>
      </c>
      <c r="B59" s="34" t="s">
        <v>81</v>
      </c>
      <c r="C59" s="34"/>
      <c r="D59" s="34"/>
      <c r="E59" s="34"/>
      <c r="F59" s="34"/>
      <c r="G59" s="13">
        <v>1750000</v>
      </c>
      <c r="H59" s="13">
        <v>58322.45</v>
      </c>
      <c r="I59" s="21">
        <f t="shared" si="1"/>
        <v>3.3327114285714284E-2</v>
      </c>
    </row>
    <row r="60" spans="1:9" s="11" customFormat="1" ht="15.75">
      <c r="A60" s="9" t="s">
        <v>82</v>
      </c>
      <c r="B60" s="35" t="s">
        <v>83</v>
      </c>
      <c r="C60" s="35"/>
      <c r="D60" s="35"/>
      <c r="E60" s="35"/>
      <c r="F60" s="35"/>
      <c r="G60" s="10">
        <f>G61</f>
        <v>8100</v>
      </c>
      <c r="H60" s="10">
        <f>H61</f>
        <v>60728.19</v>
      </c>
      <c r="I60" s="24">
        <f t="shared" si="1"/>
        <v>7.4973074074074075</v>
      </c>
    </row>
    <row r="61" spans="1:9" s="11" customFormat="1" ht="15.75">
      <c r="A61" s="9" t="s">
        <v>84</v>
      </c>
      <c r="B61" s="35" t="s">
        <v>59</v>
      </c>
      <c r="C61" s="35"/>
      <c r="D61" s="35"/>
      <c r="E61" s="35"/>
      <c r="F61" s="35"/>
      <c r="G61" s="10">
        <f>G62</f>
        <v>8100</v>
      </c>
      <c r="H61" s="10">
        <f>H62</f>
        <v>60728.19</v>
      </c>
      <c r="I61" s="24">
        <f t="shared" si="1"/>
        <v>7.4973074074074075</v>
      </c>
    </row>
    <row r="62" spans="1:9" s="14" customFormat="1" ht="15.75">
      <c r="A62" s="12" t="s">
        <v>85</v>
      </c>
      <c r="B62" s="34" t="s">
        <v>59</v>
      </c>
      <c r="C62" s="34"/>
      <c r="D62" s="34"/>
      <c r="E62" s="34"/>
      <c r="F62" s="34"/>
      <c r="G62" s="13">
        <v>8100</v>
      </c>
      <c r="H62" s="13">
        <v>60728.19</v>
      </c>
      <c r="I62" s="21">
        <f t="shared" si="1"/>
        <v>7.4973074074074075</v>
      </c>
    </row>
    <row r="63" spans="1:9" s="11" customFormat="1" ht="15.75">
      <c r="A63" s="9" t="s">
        <v>86</v>
      </c>
      <c r="B63" s="35" t="s">
        <v>87</v>
      </c>
      <c r="C63" s="35"/>
      <c r="D63" s="35"/>
      <c r="E63" s="35"/>
      <c r="F63" s="35"/>
      <c r="G63" s="10">
        <f>G64</f>
        <v>28010000</v>
      </c>
      <c r="H63" s="10">
        <f>H64</f>
        <v>28010000</v>
      </c>
      <c r="I63" s="24">
        <f t="shared" si="1"/>
        <v>1</v>
      </c>
    </row>
    <row r="64" spans="1:9" s="11" customFormat="1" ht="15.75">
      <c r="A64" s="9" t="s">
        <v>88</v>
      </c>
      <c r="B64" s="35" t="s">
        <v>89</v>
      </c>
      <c r="C64" s="35"/>
      <c r="D64" s="35"/>
      <c r="E64" s="35"/>
      <c r="F64" s="35"/>
      <c r="G64" s="10">
        <f>G65</f>
        <v>28010000</v>
      </c>
      <c r="H64" s="10">
        <f>H65</f>
        <v>28010000</v>
      </c>
      <c r="I64" s="24">
        <f t="shared" si="1"/>
        <v>1</v>
      </c>
    </row>
    <row r="65" spans="1:9" s="11" customFormat="1" ht="15.75">
      <c r="A65" s="9" t="s">
        <v>90</v>
      </c>
      <c r="B65" s="35" t="s">
        <v>91</v>
      </c>
      <c r="C65" s="35"/>
      <c r="D65" s="35"/>
      <c r="E65" s="35"/>
      <c r="F65" s="35"/>
      <c r="G65" s="10">
        <f>G66+G67</f>
        <v>28010000</v>
      </c>
      <c r="H65" s="10">
        <f>H66+H67</f>
        <v>28010000</v>
      </c>
      <c r="I65" s="24">
        <f t="shared" si="1"/>
        <v>1</v>
      </c>
    </row>
    <row r="66" spans="1:9" s="14" customFormat="1" ht="32.25" customHeight="1">
      <c r="A66" s="12" t="s">
        <v>92</v>
      </c>
      <c r="B66" s="34" t="s">
        <v>93</v>
      </c>
      <c r="C66" s="34"/>
      <c r="D66" s="34"/>
      <c r="E66" s="34"/>
      <c r="F66" s="34"/>
      <c r="G66" s="13">
        <v>190000</v>
      </c>
      <c r="H66" s="13">
        <v>190000</v>
      </c>
      <c r="I66" s="21">
        <f t="shared" si="1"/>
        <v>1</v>
      </c>
    </row>
    <row r="67" spans="1:9" s="14" customFormat="1" ht="15.75">
      <c r="A67" s="12" t="s">
        <v>94</v>
      </c>
      <c r="B67" s="34" t="s">
        <v>95</v>
      </c>
      <c r="C67" s="34"/>
      <c r="D67" s="34"/>
      <c r="E67" s="34"/>
      <c r="F67" s="34"/>
      <c r="G67" s="13">
        <v>27820000</v>
      </c>
      <c r="H67" s="13">
        <v>27820000</v>
      </c>
      <c r="I67" s="21">
        <f t="shared" si="1"/>
        <v>1</v>
      </c>
    </row>
    <row r="68" spans="1:9" s="11" customFormat="1" ht="15.75">
      <c r="A68" s="31" t="s">
        <v>96</v>
      </c>
      <c r="B68" s="32"/>
      <c r="C68" s="32"/>
      <c r="D68" s="32"/>
      <c r="E68" s="32"/>
      <c r="F68" s="33"/>
      <c r="G68" s="10">
        <f>G5+G39</f>
        <v>47899135</v>
      </c>
      <c r="H68" s="10">
        <f>H5+H39</f>
        <v>47782536.450000003</v>
      </c>
      <c r="I68" s="24">
        <f t="shared" si="1"/>
        <v>0.99756574831674938</v>
      </c>
    </row>
    <row r="69" spans="1:9" s="11" customFormat="1" ht="15.75">
      <c r="A69" s="31" t="s">
        <v>97</v>
      </c>
      <c r="B69" s="32"/>
      <c r="C69" s="32"/>
      <c r="D69" s="32"/>
      <c r="E69" s="32"/>
      <c r="F69" s="33"/>
      <c r="G69" s="10">
        <f>G68+G63</f>
        <v>75909135</v>
      </c>
      <c r="H69" s="10">
        <f>H5+H39+H63</f>
        <v>75792536.450000003</v>
      </c>
      <c r="I69" s="24">
        <f t="shared" si="1"/>
        <v>0.99846397208978865</v>
      </c>
    </row>
    <row r="70" spans="1:9" s="8" customFormat="1" ht="27.75" customHeight="1">
      <c r="A70" s="42" t="s">
        <v>104</v>
      </c>
      <c r="B70" s="42"/>
      <c r="C70" s="42"/>
      <c r="D70" s="42"/>
      <c r="E70" s="42"/>
      <c r="F70" s="42"/>
      <c r="G70" s="43" t="s">
        <v>103</v>
      </c>
      <c r="H70" s="43"/>
      <c r="I70" s="22"/>
    </row>
    <row r="71" spans="1:9" ht="15.75">
      <c r="A71" s="6"/>
      <c r="B71" s="4"/>
      <c r="C71" s="4"/>
      <c r="D71" s="4"/>
      <c r="E71" s="4"/>
      <c r="F71" s="4"/>
      <c r="G71" s="4"/>
      <c r="H71" s="4"/>
      <c r="I71" s="7"/>
    </row>
  </sheetData>
  <mergeCells count="79">
    <mergeCell ref="B3:F3"/>
    <mergeCell ref="B4:F4"/>
    <mergeCell ref="B5:F5"/>
    <mergeCell ref="A2:I2"/>
    <mergeCell ref="A1:I1"/>
    <mergeCell ref="B9:F9"/>
    <mergeCell ref="B10:F10"/>
    <mergeCell ref="B11:F11"/>
    <mergeCell ref="B6:F6"/>
    <mergeCell ref="B7:F7"/>
    <mergeCell ref="B8:F8"/>
    <mergeCell ref="B14:F14"/>
    <mergeCell ref="B19:F19"/>
    <mergeCell ref="B20:F20"/>
    <mergeCell ref="B18:F18"/>
    <mergeCell ref="B15:F15"/>
    <mergeCell ref="B17:F17"/>
    <mergeCell ref="B24:F24"/>
    <mergeCell ref="B25:F25"/>
    <mergeCell ref="B26:F26"/>
    <mergeCell ref="B21:F21"/>
    <mergeCell ref="B22:F22"/>
    <mergeCell ref="B23:F23"/>
    <mergeCell ref="B31:F31"/>
    <mergeCell ref="B35:F35"/>
    <mergeCell ref="B27:F27"/>
    <mergeCell ref="B28:F28"/>
    <mergeCell ref="B29:F29"/>
    <mergeCell ref="B59:F59"/>
    <mergeCell ref="B60:F60"/>
    <mergeCell ref="B54:F55"/>
    <mergeCell ref="B56:F56"/>
    <mergeCell ref="B57:F57"/>
    <mergeCell ref="A41:A42"/>
    <mergeCell ref="G41:G42"/>
    <mergeCell ref="H41:H42"/>
    <mergeCell ref="I41:I42"/>
    <mergeCell ref="A70:F70"/>
    <mergeCell ref="G70:H70"/>
    <mergeCell ref="B67:F67"/>
    <mergeCell ref="A68:F68"/>
    <mergeCell ref="A69:F69"/>
    <mergeCell ref="B64:F64"/>
    <mergeCell ref="B65:F65"/>
    <mergeCell ref="B66:F66"/>
    <mergeCell ref="B61:F61"/>
    <mergeCell ref="B62:F62"/>
    <mergeCell ref="B63:F63"/>
    <mergeCell ref="B58:F58"/>
    <mergeCell ref="A47:A48"/>
    <mergeCell ref="G47:G48"/>
    <mergeCell ref="H47:H48"/>
    <mergeCell ref="I47:I48"/>
    <mergeCell ref="A54:A55"/>
    <mergeCell ref="G54:G55"/>
    <mergeCell ref="H54:H55"/>
    <mergeCell ref="I54:I55"/>
    <mergeCell ref="B50:F50"/>
    <mergeCell ref="B51:F51"/>
    <mergeCell ref="B52:F52"/>
    <mergeCell ref="B47:F48"/>
    <mergeCell ref="B49:F49"/>
    <mergeCell ref="B53:F53"/>
    <mergeCell ref="B46:F46"/>
    <mergeCell ref="B36:F36"/>
    <mergeCell ref="B13:F13"/>
    <mergeCell ref="B12:F12"/>
    <mergeCell ref="B33:F33"/>
    <mergeCell ref="B32:F32"/>
    <mergeCell ref="B34:F34"/>
    <mergeCell ref="B45:F45"/>
    <mergeCell ref="B41:F42"/>
    <mergeCell ref="B43:F43"/>
    <mergeCell ref="B44:F44"/>
    <mergeCell ref="B38:F38"/>
    <mergeCell ref="B39:F39"/>
    <mergeCell ref="B40:F40"/>
    <mergeCell ref="B37:F37"/>
    <mergeCell ref="B30:F30"/>
  </mergeCells>
  <pageMargins left="0.25138888888888888" right="0.25" top="0.39375000000000004" bottom="0.39375000000000004" header="0.3" footer="0.3"/>
  <pageSetup paperSize="9" scale="79" fitToHeight="100" orientation="portrait" verticalDpi="0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Rada</cp:lastModifiedBy>
  <cp:lastPrinted>2017-10-31T06:25:08Z</cp:lastPrinted>
  <dcterms:created xsi:type="dcterms:W3CDTF">2017-10-04T09:59:53Z</dcterms:created>
  <dcterms:modified xsi:type="dcterms:W3CDTF">2017-10-31T12:07:42Z</dcterms:modified>
</cp:coreProperties>
</file>