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65" windowWidth="20115" windowHeight="9975" activeTab="2"/>
  </bookViews>
  <sheets>
    <sheet name="повна" sheetId="1" r:id="rId1"/>
    <sheet name="скор ДНЗ" sheetId="2" r:id="rId2"/>
    <sheet name="КП та скор ДНЗ" sheetId="3" r:id="rId3"/>
  </sheets>
  <definedNames>
    <definedName name="_xlnm.Print_Area" localSheetId="2">'КП та скор ДНЗ'!$A$1:$G$146</definedName>
    <definedName name="_xlnm.Print_Area" localSheetId="1">'скор ДНЗ'!$A$1:$G$142</definedName>
  </definedNames>
  <calcPr calcId="144525"/>
</workbook>
</file>

<file path=xl/calcChain.xml><?xml version="1.0" encoding="utf-8"?>
<calcChain xmlns="http://schemas.openxmlformats.org/spreadsheetml/2006/main">
  <c r="F141" i="3"/>
  <c r="F140"/>
  <c r="F139"/>
  <c r="F138"/>
  <c r="E137"/>
  <c r="F137" s="1"/>
  <c r="F136"/>
  <c r="E135"/>
  <c r="F135" s="1"/>
  <c r="F134"/>
  <c r="F133"/>
  <c r="F132"/>
  <c r="E131"/>
  <c r="F131" s="1"/>
  <c r="F130"/>
  <c r="E129"/>
  <c r="F129" s="1"/>
  <c r="F127"/>
  <c r="F126"/>
  <c r="E125"/>
  <c r="F125" s="1"/>
  <c r="F124"/>
  <c r="F123"/>
  <c r="E122"/>
  <c r="F122" s="1"/>
  <c r="F121"/>
  <c r="E120"/>
  <c r="F120" s="1"/>
  <c r="F119"/>
  <c r="F118"/>
  <c r="F117"/>
  <c r="E116"/>
  <c r="F116" s="1"/>
  <c r="F115"/>
  <c r="F114"/>
  <c r="F113"/>
  <c r="F112"/>
  <c r="F111"/>
  <c r="F110"/>
  <c r="E109"/>
  <c r="F109" s="1"/>
  <c r="F108"/>
  <c r="F107"/>
  <c r="E106"/>
  <c r="F106" s="1"/>
  <c r="F105"/>
  <c r="E104"/>
  <c r="F104" s="1"/>
  <c r="F103"/>
  <c r="F102"/>
  <c r="F101"/>
  <c r="F100"/>
  <c r="F99"/>
  <c r="F98"/>
  <c r="F97"/>
  <c r="F96"/>
  <c r="F95"/>
  <c r="F94"/>
  <c r="E93"/>
  <c r="F93" s="1"/>
  <c r="F92"/>
  <c r="F91"/>
  <c r="F90"/>
  <c r="F89"/>
  <c r="F88"/>
  <c r="F87"/>
  <c r="F86"/>
  <c r="F85"/>
  <c r="F84"/>
  <c r="F83"/>
  <c r="E82"/>
  <c r="F82" s="1"/>
  <c r="F81"/>
  <c r="F80"/>
  <c r="F79"/>
  <c r="F78"/>
  <c r="F77"/>
  <c r="F76"/>
  <c r="F75"/>
  <c r="F74"/>
  <c r="F73"/>
  <c r="F72"/>
  <c r="E71"/>
  <c r="F71" s="1"/>
  <c r="F70"/>
  <c r="F69"/>
  <c r="F68"/>
  <c r="F67"/>
  <c r="F66"/>
  <c r="F65"/>
  <c r="F64"/>
  <c r="F63"/>
  <c r="F62"/>
  <c r="F61"/>
  <c r="E60"/>
  <c r="F60" s="1"/>
  <c r="F59"/>
  <c r="F58"/>
  <c r="F57"/>
  <c r="F56"/>
  <c r="F55"/>
  <c r="F54"/>
  <c r="F53"/>
  <c r="F52"/>
  <c r="F51"/>
  <c r="F50"/>
  <c r="E49"/>
  <c r="F49" s="1"/>
  <c r="F48"/>
  <c r="F47"/>
  <c r="F46"/>
  <c r="F45"/>
  <c r="F44"/>
  <c r="F43"/>
  <c r="F42"/>
  <c r="F41"/>
  <c r="F40"/>
  <c r="F39"/>
  <c r="E38"/>
  <c r="F38" s="1"/>
  <c r="F37"/>
  <c r="F36"/>
  <c r="F35"/>
  <c r="F34"/>
  <c r="F33"/>
  <c r="F32"/>
  <c r="F31"/>
  <c r="F30"/>
  <c r="F29"/>
  <c r="F28"/>
  <c r="E27"/>
  <c r="F27" s="1"/>
  <c r="E26"/>
  <c r="F26" s="1"/>
  <c r="E25"/>
  <c r="F25" s="1"/>
  <c r="E24"/>
  <c r="F24" s="1"/>
  <c r="E23"/>
  <c r="F23" s="1"/>
  <c r="E22"/>
  <c r="F22" s="1"/>
  <c r="E21"/>
  <c r="F21" s="1"/>
  <c r="E20"/>
  <c r="F20" s="1"/>
  <c r="E19"/>
  <c r="F19" s="1"/>
  <c r="E18"/>
  <c r="F18" s="1"/>
  <c r="E17"/>
  <c r="F17" s="1"/>
  <c r="F15"/>
  <c r="F14"/>
  <c r="F13"/>
  <c r="F12"/>
  <c r="F11"/>
  <c r="F10"/>
  <c r="F9"/>
  <c r="F8"/>
  <c r="F7"/>
  <c r="F6"/>
  <c r="E5"/>
  <c r="F127" i="1"/>
  <c r="E125"/>
  <c r="E131"/>
  <c r="F134"/>
  <c r="E122"/>
  <c r="E16" i="3" l="1"/>
  <c r="F16" s="1"/>
  <c r="E142"/>
  <c r="F142" s="1"/>
  <c r="F5"/>
  <c r="F138" i="2"/>
  <c r="F137"/>
  <c r="F136"/>
  <c r="F135"/>
  <c r="E134"/>
  <c r="F134" s="1"/>
  <c r="F133"/>
  <c r="E132"/>
  <c r="F132" s="1"/>
  <c r="E131"/>
  <c r="F131" s="1"/>
  <c r="F130"/>
  <c r="E129"/>
  <c r="F129" s="1"/>
  <c r="F128"/>
  <c r="E127"/>
  <c r="F127" s="1"/>
  <c r="E126"/>
  <c r="E125" s="1"/>
  <c r="F125" s="1"/>
  <c r="F124"/>
  <c r="F123"/>
  <c r="E122"/>
  <c r="F122" s="1"/>
  <c r="F121"/>
  <c r="E120"/>
  <c r="F120" s="1"/>
  <c r="F119"/>
  <c r="F118"/>
  <c r="F117"/>
  <c r="E116"/>
  <c r="F116" s="1"/>
  <c r="F115"/>
  <c r="F114"/>
  <c r="F113"/>
  <c r="F112"/>
  <c r="F111"/>
  <c r="F110"/>
  <c r="E109"/>
  <c r="F109" s="1"/>
  <c r="F108"/>
  <c r="F107"/>
  <c r="E106"/>
  <c r="F106" s="1"/>
  <c r="F105"/>
  <c r="E104"/>
  <c r="F104" s="1"/>
  <c r="F103"/>
  <c r="F102"/>
  <c r="F101"/>
  <c r="F100"/>
  <c r="F99"/>
  <c r="F98"/>
  <c r="F97"/>
  <c r="F96"/>
  <c r="F95"/>
  <c r="F94"/>
  <c r="E93"/>
  <c r="F93" s="1"/>
  <c r="F92"/>
  <c r="F91"/>
  <c r="F90"/>
  <c r="F89"/>
  <c r="F88"/>
  <c r="F87"/>
  <c r="F86"/>
  <c r="F85"/>
  <c r="F84"/>
  <c r="F83"/>
  <c r="E82"/>
  <c r="F82" s="1"/>
  <c r="F81"/>
  <c r="F80"/>
  <c r="F79"/>
  <c r="F78"/>
  <c r="F77"/>
  <c r="F76"/>
  <c r="F75"/>
  <c r="F74"/>
  <c r="F73"/>
  <c r="F72"/>
  <c r="E71"/>
  <c r="F71" s="1"/>
  <c r="F70"/>
  <c r="F69"/>
  <c r="F68"/>
  <c r="F67"/>
  <c r="F66"/>
  <c r="F65"/>
  <c r="F64"/>
  <c r="F63"/>
  <c r="F62"/>
  <c r="F61"/>
  <c r="E60"/>
  <c r="F60" s="1"/>
  <c r="F59"/>
  <c r="F58"/>
  <c r="F57"/>
  <c r="F56"/>
  <c r="F55"/>
  <c r="F54"/>
  <c r="F53"/>
  <c r="F52"/>
  <c r="F51"/>
  <c r="F50"/>
  <c r="E49"/>
  <c r="F49" s="1"/>
  <c r="F48"/>
  <c r="F47"/>
  <c r="F46"/>
  <c r="F45"/>
  <c r="F44"/>
  <c r="F43"/>
  <c r="F42"/>
  <c r="F41"/>
  <c r="F40"/>
  <c r="F39"/>
  <c r="E38"/>
  <c r="F38" s="1"/>
  <c r="F37"/>
  <c r="F36"/>
  <c r="F35"/>
  <c r="F34"/>
  <c r="F33"/>
  <c r="F32"/>
  <c r="F31"/>
  <c r="F30"/>
  <c r="F29"/>
  <c r="F28"/>
  <c r="E27"/>
  <c r="F27" s="1"/>
  <c r="E26"/>
  <c r="F26" s="1"/>
  <c r="E25"/>
  <c r="F25" s="1"/>
  <c r="E24"/>
  <c r="F24" s="1"/>
  <c r="E23"/>
  <c r="F23" s="1"/>
  <c r="E22"/>
  <c r="F22" s="1"/>
  <c r="E21"/>
  <c r="F21" s="1"/>
  <c r="E20"/>
  <c r="F20" s="1"/>
  <c r="E19"/>
  <c r="F19" s="1"/>
  <c r="E18"/>
  <c r="F18" s="1"/>
  <c r="E17"/>
  <c r="F17" s="1"/>
  <c r="F15"/>
  <c r="F14"/>
  <c r="F13"/>
  <c r="F12"/>
  <c r="F11"/>
  <c r="F10"/>
  <c r="F9"/>
  <c r="F8"/>
  <c r="F7"/>
  <c r="F6"/>
  <c r="E5"/>
  <c r="E16" l="1"/>
  <c r="F16" s="1"/>
  <c r="F126"/>
  <c r="E139"/>
  <c r="F139" s="1"/>
  <c r="F5"/>
  <c r="E26" i="1" l="1"/>
  <c r="E25"/>
  <c r="E24"/>
  <c r="E23"/>
  <c r="E22"/>
  <c r="E21"/>
  <c r="E20"/>
  <c r="E19"/>
  <c r="E18"/>
  <c r="E17"/>
  <c r="E93"/>
  <c r="F93" s="1"/>
  <c r="E82"/>
  <c r="F82" s="1"/>
  <c r="E71"/>
  <c r="F71" s="1"/>
  <c r="E60"/>
  <c r="F60" s="1"/>
  <c r="E49"/>
  <c r="F49" s="1"/>
  <c r="E38"/>
  <c r="F38" s="1"/>
  <c r="E27"/>
  <c r="F27" s="1"/>
  <c r="E137"/>
  <c r="F137" s="1"/>
  <c r="E135"/>
  <c r="F131"/>
  <c r="E129"/>
  <c r="F129" s="1"/>
  <c r="F125"/>
  <c r="F122"/>
  <c r="E120"/>
  <c r="F120" s="1"/>
  <c r="E116"/>
  <c r="F116" s="1"/>
  <c r="E109"/>
  <c r="F109" s="1"/>
  <c r="E106"/>
  <c r="F106" s="1"/>
  <c r="E104"/>
  <c r="E5"/>
  <c r="F6"/>
  <c r="F7"/>
  <c r="F8"/>
  <c r="F9"/>
  <c r="F10"/>
  <c r="F11"/>
  <c r="F12"/>
  <c r="F13"/>
  <c r="F14"/>
  <c r="F15"/>
  <c r="F28"/>
  <c r="F29"/>
  <c r="F30"/>
  <c r="F31"/>
  <c r="F32"/>
  <c r="F33"/>
  <c r="F34"/>
  <c r="F35"/>
  <c r="F36"/>
  <c r="F37"/>
  <c r="F39"/>
  <c r="F40"/>
  <c r="F41"/>
  <c r="F42"/>
  <c r="F43"/>
  <c r="F44"/>
  <c r="F45"/>
  <c r="F46"/>
  <c r="F47"/>
  <c r="F48"/>
  <c r="F50"/>
  <c r="F51"/>
  <c r="F52"/>
  <c r="F53"/>
  <c r="F54"/>
  <c r="F55"/>
  <c r="F56"/>
  <c r="F57"/>
  <c r="F58"/>
  <c r="F59"/>
  <c r="F61"/>
  <c r="F62"/>
  <c r="F63"/>
  <c r="F64"/>
  <c r="F65"/>
  <c r="F66"/>
  <c r="F67"/>
  <c r="F68"/>
  <c r="F69"/>
  <c r="F70"/>
  <c r="F72"/>
  <c r="F73"/>
  <c r="F74"/>
  <c r="F75"/>
  <c r="F76"/>
  <c r="F77"/>
  <c r="F78"/>
  <c r="F79"/>
  <c r="F80"/>
  <c r="F81"/>
  <c r="F83"/>
  <c r="F84"/>
  <c r="F85"/>
  <c r="F86"/>
  <c r="F87"/>
  <c r="F88"/>
  <c r="F89"/>
  <c r="F90"/>
  <c r="F91"/>
  <c r="F92"/>
  <c r="F94"/>
  <c r="F95"/>
  <c r="F96"/>
  <c r="F97"/>
  <c r="F98"/>
  <c r="F99"/>
  <c r="F100"/>
  <c r="F101"/>
  <c r="F102"/>
  <c r="F103"/>
  <c r="F104"/>
  <c r="F105"/>
  <c r="F107"/>
  <c r="F108"/>
  <c r="F110"/>
  <c r="F111"/>
  <c r="F112"/>
  <c r="F113"/>
  <c r="F114"/>
  <c r="F115"/>
  <c r="F117"/>
  <c r="F118"/>
  <c r="F119"/>
  <c r="F121"/>
  <c r="F123"/>
  <c r="F124"/>
  <c r="F126"/>
  <c r="F130"/>
  <c r="F132"/>
  <c r="F133"/>
  <c r="F135"/>
  <c r="F136"/>
  <c r="F138"/>
  <c r="F139"/>
  <c r="F140"/>
  <c r="F141"/>
  <c r="F17" l="1"/>
  <c r="H17"/>
  <c r="F19"/>
  <c r="H19"/>
  <c r="F23"/>
  <c r="H23"/>
  <c r="F21"/>
  <c r="H21"/>
  <c r="F20"/>
  <c r="H20"/>
  <c r="F24"/>
  <c r="H24"/>
  <c r="F25"/>
  <c r="H25"/>
  <c r="F18"/>
  <c r="H18"/>
  <c r="F22"/>
  <c r="H22"/>
  <c r="F26"/>
  <c r="H26"/>
  <c r="F5"/>
  <c r="E16"/>
  <c r="F16" s="1"/>
  <c r="E142" l="1"/>
  <c r="H27"/>
  <c r="F142"/>
</calcChain>
</file>

<file path=xl/sharedStrings.xml><?xml version="1.0" encoding="utf-8"?>
<sst xmlns="http://schemas.openxmlformats.org/spreadsheetml/2006/main" count="847" uniqueCount="80">
  <si>
    <t>Загальний фонд</t>
  </si>
  <si>
    <t>Код</t>
  </si>
  <si>
    <t xml:space="preserve"> Найменування</t>
  </si>
  <si>
    <t>0170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</si>
  <si>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</si>
  <si>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</si>
  <si>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</si>
  <si>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</si>
  <si>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</si>
  <si>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</si>
  <si>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</si>
  <si>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</si>
  <si>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</si>
  <si>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</si>
  <si>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</si>
  <si>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</si>
  <si>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</si>
  <si>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</si>
  <si>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</si>
  <si>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</si>
  <si>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</si>
  <si>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2282</t>
  </si>
  <si>
    <t>Окремі заходи по реалізації державних (регіональних) програм, не віднесені до заходів розвитку</t>
  </si>
  <si>
    <t>2800</t>
  </si>
  <si>
    <t>Інші поточні видатки</t>
  </si>
  <si>
    <t>1010</t>
  </si>
  <si>
    <t>Дошкільна освіта</t>
  </si>
  <si>
    <t>2220</t>
  </si>
  <si>
    <t>Медикаменти та перев`язувальні матеріали</t>
  </si>
  <si>
    <t>2230</t>
  </si>
  <si>
    <t>Продукти харчування</t>
  </si>
  <si>
    <t>3400</t>
  </si>
  <si>
    <t>Інші видатки на соціальний захист населення</t>
  </si>
  <si>
    <t>2730</t>
  </si>
  <si>
    <t>Інші виплати населенню</t>
  </si>
  <si>
    <t>3500</t>
  </si>
  <si>
    <t>Інші видатки</t>
  </si>
  <si>
    <t>4090</t>
  </si>
  <si>
    <t>Палаци і будинки культури, клуби та інші заклади клубного типу</t>
  </si>
  <si>
    <t>2275</t>
  </si>
  <si>
    <t>Оплата інших енергоносіїв</t>
  </si>
  <si>
    <t>4200</t>
  </si>
  <si>
    <t>Інші культурно-освітні заклади та заходи</t>
  </si>
  <si>
    <t>5011</t>
  </si>
  <si>
    <t>Проведення навчально-тренувальних зборів і змагань з олімпійських видів спорту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</si>
  <si>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</si>
  <si>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</si>
  <si>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2610</t>
  </si>
  <si>
    <t>Субсидії та поточні трансферти підприємствам (установам, організаціям)</t>
  </si>
  <si>
    <t>6030</t>
  </si>
  <si>
    <t>Фінансова підтримка об`єктів житлово-комунального господарства</t>
  </si>
  <si>
    <t>6052</t>
  </si>
  <si>
    <t>Забезпечення функціонування водопровідно-каналізаційного господарства</t>
  </si>
  <si>
    <t>6060</t>
  </si>
  <si>
    <t>Благоустрій міст, сіл, селищ</t>
  </si>
  <si>
    <t>7212</t>
  </si>
  <si>
    <t>Підтримка періодичних видань (газет та журналів)</t>
  </si>
  <si>
    <t>8600</t>
  </si>
  <si>
    <t xml:space="preserve"> </t>
  </si>
  <si>
    <t xml:space="preserve">Усього </t>
  </si>
  <si>
    <t>Н.І.Мусієнко</t>
  </si>
  <si>
    <t>Аналіз фінансування установ за 1 півріччя 2017 року</t>
  </si>
  <si>
    <t>Скоригований план на рік, грн.</t>
  </si>
  <si>
    <t>% виконання</t>
  </si>
  <si>
    <t>Начальник  відділу фінансів, економічного розвитку та торгівлі</t>
  </si>
  <si>
    <t>ДНЗ (дитячий садок) "Лісова казка"</t>
  </si>
  <si>
    <t>ДНЗ "Спадкоємець"</t>
  </si>
  <si>
    <t>ДНЗ (ясла-садок) "Даринка"</t>
  </si>
  <si>
    <t>ДНЗ №4 Берізка</t>
  </si>
  <si>
    <t>ДНЗ ясла-садок "Іскорка"</t>
  </si>
  <si>
    <t>ДНЗ-ЦРД "Джерельце"</t>
  </si>
  <si>
    <t>ДНЗ (ясла-садок) "Казка"</t>
  </si>
  <si>
    <r>
      <t xml:space="preserve">Субсидії та поточні трансферти підприємствам (установам, організаціям) </t>
    </r>
    <r>
      <rPr>
        <b/>
        <i/>
        <sz val="11"/>
        <color theme="1"/>
        <rFont val="Times New Roman"/>
        <family val="1"/>
        <charset val="204"/>
      </rPr>
      <t>КЗ "Боярська міська  дитячо-юнацька спортивна школа"</t>
    </r>
  </si>
  <si>
    <r>
      <t xml:space="preserve">Субсидії та поточні трансферти підприємствам (установам, організаціям) </t>
    </r>
    <r>
      <rPr>
        <b/>
        <i/>
        <sz val="11"/>
        <color theme="1"/>
        <rFont val="Times New Roman"/>
        <family val="1"/>
        <charset val="204"/>
      </rPr>
      <t>ГФ "Боярський міський патруль"</t>
    </r>
  </si>
  <si>
    <r>
      <t xml:space="preserve">Субсидії та поточні трансферти підприємствам (установам, організаціям) </t>
    </r>
    <r>
      <rPr>
        <b/>
        <i/>
        <sz val="11"/>
        <color theme="1"/>
        <rFont val="Times New Roman"/>
        <family val="1"/>
        <charset val="204"/>
      </rPr>
      <t>КП "БГВУЖКГ"</t>
    </r>
  </si>
  <si>
    <r>
      <t xml:space="preserve">Субсидії та поточні трансферти підприємствам (установам, організаціям) </t>
    </r>
    <r>
      <rPr>
        <b/>
        <i/>
        <sz val="11"/>
        <color theme="1"/>
        <rFont val="Times New Roman"/>
        <family val="1"/>
        <charset val="204"/>
      </rPr>
      <t>КП "Міська ритуальна служба"</t>
    </r>
  </si>
  <si>
    <r>
      <t xml:space="preserve">Субсидії та поточні трансферти підприємствам (установам, організаціям) </t>
    </r>
    <r>
      <rPr>
        <b/>
        <i/>
        <sz val="11"/>
        <color theme="1"/>
        <rFont val="Times New Roman"/>
        <family val="1"/>
        <charset val="204"/>
      </rPr>
      <t>КП "Боярка-Водоканал"</t>
    </r>
  </si>
  <si>
    <r>
      <t xml:space="preserve">Субсидії та поточні трансферти підприємствам (установам, організаціям) </t>
    </r>
    <r>
      <rPr>
        <b/>
        <i/>
        <sz val="11"/>
        <color theme="1"/>
        <rFont val="Times New Roman"/>
        <family val="1"/>
        <charset val="204"/>
      </rPr>
      <t xml:space="preserve">КП "БГВУЖКГ" </t>
    </r>
  </si>
  <si>
    <r>
      <t xml:space="preserve">Субсидії та поточні трансферти підприємствам (установам, організаціям) </t>
    </r>
    <r>
      <rPr>
        <b/>
        <i/>
        <sz val="11"/>
        <color theme="1"/>
        <rFont val="Times New Roman"/>
        <family val="1"/>
        <charset val="204"/>
      </rPr>
      <t xml:space="preserve">КП "Банно-оздоровчий комплекс" </t>
    </r>
  </si>
  <si>
    <t>Касові видатки за звітний період, грн</t>
  </si>
</sst>
</file>

<file path=xl/styles.xml><?xml version="1.0" encoding="utf-8"?>
<styleSheet xmlns="http://schemas.openxmlformats.org/spreadsheetml/2006/main">
  <fonts count="13">
    <font>
      <sz val="10"/>
      <color theme="1"/>
      <name val="Calibri"/>
      <family val="2"/>
      <charset val="204"/>
      <scheme val="minor"/>
    </font>
    <font>
      <sz val="8"/>
      <color theme="1"/>
      <name val="Arial Cyr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 Cyr"/>
      <charset val="204"/>
    </font>
    <font>
      <sz val="11"/>
      <color theme="1"/>
      <name val="Times New Roman Cyr"/>
      <charset val="204"/>
    </font>
    <font>
      <sz val="11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vertical="top" wrapText="1"/>
    </xf>
    <xf numFmtId="0" fontId="3" fillId="0" borderId="0" xfId="0" applyFont="1"/>
    <xf numFmtId="0" fontId="5" fillId="0" borderId="0" xfId="0" applyFont="1"/>
    <xf numFmtId="0" fontId="6" fillId="0" borderId="2" xfId="0" applyFont="1" applyBorder="1" applyAlignment="1">
      <alignment horizontal="left" vertical="top" wrapText="1"/>
    </xf>
    <xf numFmtId="0" fontId="7" fillId="0" borderId="0" xfId="0" applyFont="1"/>
    <xf numFmtId="0" fontId="2" fillId="0" borderId="2" xfId="0" quotePrefix="1" applyFont="1" applyBorder="1" applyAlignment="1">
      <alignment horizontal="left" vertical="top" wrapText="1"/>
    </xf>
    <xf numFmtId="0" fontId="7" fillId="0" borderId="2" xfId="0" quotePrefix="1" applyNumberFormat="1" applyFont="1" applyBorder="1" applyAlignment="1">
      <alignment horizontal="left" vertical="top" wrapText="1"/>
    </xf>
    <xf numFmtId="0" fontId="2" fillId="0" borderId="2" xfId="0" quotePrefix="1" applyNumberFormat="1" applyFont="1" applyBorder="1" applyAlignment="1">
      <alignment horizontal="left" vertical="top" wrapText="1"/>
    </xf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2" borderId="2" xfId="0" quotePrefix="1" applyNumberFormat="1" applyFont="1" applyFill="1" applyBorder="1" applyAlignment="1">
      <alignment horizontal="left" vertical="top" wrapText="1"/>
    </xf>
    <xf numFmtId="0" fontId="7" fillId="2" borderId="0" xfId="0" applyFont="1" applyFill="1"/>
    <xf numFmtId="0" fontId="2" fillId="2" borderId="2" xfId="0" quotePrefix="1" applyNumberFormat="1" applyFont="1" applyFill="1" applyBorder="1" applyAlignment="1">
      <alignment horizontal="left" vertical="top" wrapText="1"/>
    </xf>
    <xf numFmtId="0" fontId="8" fillId="0" borderId="2" xfId="0" quotePrefix="1" applyNumberFormat="1" applyFont="1" applyBorder="1" applyAlignment="1">
      <alignment horizontal="left" vertical="top" wrapText="1"/>
    </xf>
    <xf numFmtId="0" fontId="9" fillId="0" borderId="2" xfId="0" quotePrefix="1" applyNumberFormat="1" applyFont="1" applyBorder="1" applyAlignment="1">
      <alignment horizontal="left" vertical="top" wrapText="1"/>
    </xf>
    <xf numFmtId="0" fontId="8" fillId="0" borderId="0" xfId="0" quotePrefix="1" applyNumberFormat="1" applyFont="1" applyBorder="1" applyAlignment="1">
      <alignment horizontal="left" vertical="top" wrapText="1"/>
    </xf>
    <xf numFmtId="0" fontId="9" fillId="0" borderId="0" xfId="0" quotePrefix="1" applyNumberFormat="1" applyFont="1" applyBorder="1" applyAlignment="1">
      <alignment horizontal="left" vertical="top" wrapText="1"/>
    </xf>
    <xf numFmtId="0" fontId="7" fillId="0" borderId="0" xfId="0" applyFont="1" applyBorder="1"/>
    <xf numFmtId="0" fontId="2" fillId="2" borderId="0" xfId="0" applyFont="1" applyFill="1"/>
    <xf numFmtId="4" fontId="2" fillId="0" borderId="2" xfId="0" applyNumberFormat="1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vertical="center"/>
    </xf>
    <xf numFmtId="10" fontId="7" fillId="0" borderId="2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horizontal="right" vertical="center" wrapText="1"/>
    </xf>
    <xf numFmtId="4" fontId="7" fillId="2" borderId="2" xfId="0" applyNumberFormat="1" applyFont="1" applyFill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10" fontId="2" fillId="0" borderId="2" xfId="0" applyNumberFormat="1" applyFont="1" applyBorder="1" applyAlignment="1">
      <alignment vertical="center"/>
    </xf>
    <xf numFmtId="4" fontId="2" fillId="2" borderId="2" xfId="0" applyNumberFormat="1" applyFont="1" applyFill="1" applyBorder="1" applyAlignment="1">
      <alignment vertical="center"/>
    </xf>
    <xf numFmtId="0" fontId="2" fillId="0" borderId="0" xfId="0" applyFont="1" applyBorder="1"/>
    <xf numFmtId="0" fontId="10" fillId="0" borderId="0" xfId="0" applyFont="1"/>
    <xf numFmtId="4" fontId="6" fillId="0" borderId="2" xfId="0" applyNumberFormat="1" applyFont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vertical="center"/>
    </xf>
    <xf numFmtId="10" fontId="6" fillId="0" borderId="2" xfId="0" applyNumberFormat="1" applyFont="1" applyBorder="1" applyAlignment="1">
      <alignment vertical="center"/>
    </xf>
    <xf numFmtId="0" fontId="6" fillId="0" borderId="0" xfId="0" applyFont="1"/>
    <xf numFmtId="4" fontId="8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vertical="center" wrapText="1"/>
    </xf>
    <xf numFmtId="4" fontId="8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right" vertical="center" wrapText="1"/>
    </xf>
    <xf numFmtId="10" fontId="2" fillId="2" borderId="2" xfId="0" applyNumberFormat="1" applyFont="1" applyFill="1" applyBorder="1" applyAlignment="1">
      <alignment vertical="center"/>
    </xf>
    <xf numFmtId="4" fontId="7" fillId="2" borderId="2" xfId="0" applyNumberFormat="1" applyFont="1" applyFill="1" applyBorder="1" applyAlignment="1">
      <alignment horizontal="right" vertical="center" wrapText="1"/>
    </xf>
    <xf numFmtId="10" fontId="7" fillId="2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/>
    <xf numFmtId="0" fontId="7" fillId="2" borderId="2" xfId="0" applyFont="1" applyFill="1" applyBorder="1"/>
    <xf numFmtId="4" fontId="7" fillId="2" borderId="2" xfId="0" applyNumberFormat="1" applyFont="1" applyFill="1" applyBorder="1"/>
    <xf numFmtId="4" fontId="7" fillId="3" borderId="2" xfId="0" applyNumberFormat="1" applyFont="1" applyFill="1" applyBorder="1"/>
    <xf numFmtId="4" fontId="2" fillId="3" borderId="2" xfId="0" applyNumberFormat="1" applyFont="1" applyFill="1" applyBorder="1"/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8" fillId="0" borderId="2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6" fillId="0" borderId="2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M146"/>
  <sheetViews>
    <sheetView showGridLines="0" zoomScaleNormal="100" workbookViewId="0">
      <selection activeCell="E4" sqref="E4"/>
    </sheetView>
  </sheetViews>
  <sheetFormatPr defaultRowHeight="15"/>
  <cols>
    <col min="1" max="1" width="7" customWidth="1"/>
    <col min="2" max="2" width="29.85546875" customWidth="1"/>
    <col min="3" max="3" width="37.5703125" customWidth="1"/>
    <col min="4" max="4" width="16.85546875" customWidth="1"/>
    <col min="5" max="5" width="18" style="32" customWidth="1"/>
    <col min="6" max="6" width="12.42578125" customWidth="1"/>
    <col min="7" max="7" width="14.140625" customWidth="1"/>
    <col min="8" max="8" width="13.85546875" customWidth="1"/>
    <col min="9" max="9" width="14.42578125" customWidth="1"/>
  </cols>
  <sheetData>
    <row r="1" spans="1:8" s="5" customFormat="1" ht="6" customHeight="1"/>
    <row r="2" spans="1:8" s="2" customFormat="1" ht="19.5" customHeight="1">
      <c r="A2" s="56" t="s">
        <v>61</v>
      </c>
      <c r="B2" s="56"/>
      <c r="C2" s="56"/>
      <c r="D2" s="56"/>
      <c r="E2" s="56"/>
      <c r="F2" s="56"/>
    </row>
    <row r="3" spans="1:8" s="3" customFormat="1" ht="18" customHeight="1">
      <c r="A3" s="57" t="s">
        <v>0</v>
      </c>
      <c r="B3" s="57"/>
      <c r="C3" s="57"/>
      <c r="D3" s="57"/>
      <c r="E3" s="57"/>
      <c r="F3" s="57"/>
    </row>
    <row r="4" spans="1:8" s="11" customFormat="1" ht="45" customHeight="1">
      <c r="A4" s="10" t="s">
        <v>1</v>
      </c>
      <c r="B4" s="54" t="s">
        <v>2</v>
      </c>
      <c r="C4" s="54"/>
      <c r="D4" s="10" t="s">
        <v>62</v>
      </c>
      <c r="E4" s="52" t="s">
        <v>79</v>
      </c>
      <c r="F4" s="10" t="s">
        <v>63</v>
      </c>
    </row>
    <row r="5" spans="1:8" s="9" customFormat="1" ht="43.5" customHeight="1">
      <c r="A5" s="6" t="s">
        <v>3</v>
      </c>
      <c r="B5" s="55" t="s">
        <v>4</v>
      </c>
      <c r="C5" s="55"/>
      <c r="D5" s="23">
        <v>13923000</v>
      </c>
      <c r="E5" s="28">
        <f>E6+E7+E8+E9+E10+E11+E12+E13+E14+E15</f>
        <v>6359338.8499999996</v>
      </c>
      <c r="F5" s="29">
        <f>E5/D5</f>
        <v>0.45675061768297059</v>
      </c>
    </row>
    <row r="6" spans="1:8" s="5" customFormat="1" ht="15" customHeight="1">
      <c r="A6" s="7" t="s">
        <v>5</v>
      </c>
      <c r="B6" s="53" t="s">
        <v>6</v>
      </c>
      <c r="C6" s="53"/>
      <c r="D6" s="26">
        <v>9050000</v>
      </c>
      <c r="E6" s="24">
        <v>4208470.54</v>
      </c>
      <c r="F6" s="25">
        <f t="shared" ref="F6:F69" si="0">E6/D6</f>
        <v>0.46502436906077349</v>
      </c>
    </row>
    <row r="7" spans="1:8" s="5" customFormat="1" ht="15" customHeight="1">
      <c r="A7" s="7" t="s">
        <v>7</v>
      </c>
      <c r="B7" s="53" t="s">
        <v>8</v>
      </c>
      <c r="C7" s="53"/>
      <c r="D7" s="26">
        <v>1991000</v>
      </c>
      <c r="E7" s="24">
        <v>938764.86</v>
      </c>
      <c r="F7" s="25">
        <f t="shared" si="0"/>
        <v>0.47150419889502759</v>
      </c>
    </row>
    <row r="8" spans="1:8" s="5" customFormat="1" ht="15" customHeight="1">
      <c r="A8" s="7" t="s">
        <v>9</v>
      </c>
      <c r="B8" s="53" t="s">
        <v>10</v>
      </c>
      <c r="C8" s="53"/>
      <c r="D8" s="26">
        <v>850000</v>
      </c>
      <c r="E8" s="24">
        <v>611241.88</v>
      </c>
      <c r="F8" s="25">
        <f t="shared" si="0"/>
        <v>0.71910809411764709</v>
      </c>
    </row>
    <row r="9" spans="1:8" s="5" customFormat="1" ht="15" customHeight="1">
      <c r="A9" s="7" t="s">
        <v>11</v>
      </c>
      <c r="B9" s="53" t="s">
        <v>12</v>
      </c>
      <c r="C9" s="53"/>
      <c r="D9" s="26">
        <v>642200</v>
      </c>
      <c r="E9" s="24">
        <v>213882.83</v>
      </c>
      <c r="F9" s="25">
        <f t="shared" si="0"/>
        <v>0.33304707256306443</v>
      </c>
    </row>
    <row r="10" spans="1:8" s="5" customFormat="1" ht="15" customHeight="1">
      <c r="A10" s="7" t="s">
        <v>13</v>
      </c>
      <c r="B10" s="53" t="s">
        <v>14</v>
      </c>
      <c r="C10" s="53"/>
      <c r="D10" s="26">
        <v>10000</v>
      </c>
      <c r="E10" s="24">
        <v>5779.48</v>
      </c>
      <c r="F10" s="25">
        <f t="shared" si="0"/>
        <v>0.57794799999999991</v>
      </c>
    </row>
    <row r="11" spans="1:8" s="5" customFormat="1" ht="15" customHeight="1">
      <c r="A11" s="7" t="s">
        <v>15</v>
      </c>
      <c r="B11" s="53" t="s">
        <v>16</v>
      </c>
      <c r="C11" s="53"/>
      <c r="D11" s="26">
        <v>12000</v>
      </c>
      <c r="E11" s="24">
        <v>1496.06</v>
      </c>
      <c r="F11" s="25">
        <f t="shared" si="0"/>
        <v>0.12467166666666667</v>
      </c>
    </row>
    <row r="12" spans="1:8" s="5" customFormat="1" ht="15" customHeight="1">
      <c r="A12" s="7" t="s">
        <v>17</v>
      </c>
      <c r="B12" s="53" t="s">
        <v>18</v>
      </c>
      <c r="C12" s="53"/>
      <c r="D12" s="26">
        <v>600000</v>
      </c>
      <c r="E12" s="24">
        <v>108081.77</v>
      </c>
      <c r="F12" s="25">
        <f t="shared" si="0"/>
        <v>0.18013628333333334</v>
      </c>
    </row>
    <row r="13" spans="1:8" s="5" customFormat="1" ht="15" customHeight="1">
      <c r="A13" s="7" t="s">
        <v>19</v>
      </c>
      <c r="B13" s="53" t="s">
        <v>20</v>
      </c>
      <c r="C13" s="53"/>
      <c r="D13" s="26">
        <v>600000</v>
      </c>
      <c r="E13" s="24">
        <v>193390.04</v>
      </c>
      <c r="F13" s="25">
        <f t="shared" si="0"/>
        <v>0.32231673333333333</v>
      </c>
    </row>
    <row r="14" spans="1:8" s="5" customFormat="1" ht="29.25" customHeight="1">
      <c r="A14" s="7" t="s">
        <v>21</v>
      </c>
      <c r="B14" s="53" t="s">
        <v>22</v>
      </c>
      <c r="C14" s="53"/>
      <c r="D14" s="26">
        <v>7800</v>
      </c>
      <c r="E14" s="24">
        <v>7800</v>
      </c>
      <c r="F14" s="25">
        <f t="shared" si="0"/>
        <v>1</v>
      </c>
    </row>
    <row r="15" spans="1:8" s="5" customFormat="1" ht="15" customHeight="1">
      <c r="A15" s="7" t="s">
        <v>23</v>
      </c>
      <c r="B15" s="53" t="s">
        <v>24</v>
      </c>
      <c r="C15" s="53"/>
      <c r="D15" s="26">
        <v>160000</v>
      </c>
      <c r="E15" s="24">
        <v>70431.39</v>
      </c>
      <c r="F15" s="25">
        <f t="shared" si="0"/>
        <v>0.4401961875</v>
      </c>
    </row>
    <row r="16" spans="1:8" s="22" customFormat="1" ht="15" customHeight="1">
      <c r="A16" s="16" t="s">
        <v>25</v>
      </c>
      <c r="B16" s="58" t="s">
        <v>26</v>
      </c>
      <c r="C16" s="58"/>
      <c r="D16" s="42">
        <v>33247000</v>
      </c>
      <c r="E16" s="30">
        <f t="shared" ref="E16:E26" si="1">E27+E38+E49+E60+E71+E82+E93</f>
        <v>18026731.620000001</v>
      </c>
      <c r="F16" s="43">
        <f t="shared" si="0"/>
        <v>0.54220626282070561</v>
      </c>
      <c r="G16" s="47"/>
      <c r="H16" s="47"/>
    </row>
    <row r="17" spans="1:8" s="15" customFormat="1" ht="15" customHeight="1">
      <c r="A17" s="14" t="s">
        <v>5</v>
      </c>
      <c r="B17" s="59" t="s">
        <v>6</v>
      </c>
      <c r="C17" s="59"/>
      <c r="D17" s="44">
        <v>20438600</v>
      </c>
      <c r="E17" s="27">
        <f t="shared" si="1"/>
        <v>11321981.82</v>
      </c>
      <c r="F17" s="45">
        <f t="shared" si="0"/>
        <v>0.55395094673803491</v>
      </c>
      <c r="G17" s="48">
        <v>12148800</v>
      </c>
      <c r="H17" s="50">
        <f>G17-E17</f>
        <v>826818.1799999997</v>
      </c>
    </row>
    <row r="18" spans="1:8" s="15" customFormat="1" ht="15" customHeight="1">
      <c r="A18" s="14" t="s">
        <v>7</v>
      </c>
      <c r="B18" s="59" t="s">
        <v>8</v>
      </c>
      <c r="C18" s="59"/>
      <c r="D18" s="44">
        <v>4540580</v>
      </c>
      <c r="E18" s="27">
        <f t="shared" si="1"/>
        <v>2490015.4000000004</v>
      </c>
      <c r="F18" s="45">
        <f t="shared" si="0"/>
        <v>0.54839148302639762</v>
      </c>
      <c r="G18" s="48">
        <v>2690485</v>
      </c>
      <c r="H18" s="50">
        <f t="shared" ref="H18:H26" si="2">G18-E18</f>
        <v>200469.59999999963</v>
      </c>
    </row>
    <row r="19" spans="1:8" s="15" customFormat="1" ht="15" customHeight="1">
      <c r="A19" s="14" t="s">
        <v>9</v>
      </c>
      <c r="B19" s="59" t="s">
        <v>10</v>
      </c>
      <c r="C19" s="59"/>
      <c r="D19" s="44">
        <v>815310</v>
      </c>
      <c r="E19" s="27">
        <f t="shared" si="1"/>
        <v>258746.57</v>
      </c>
      <c r="F19" s="45">
        <f t="shared" si="0"/>
        <v>0.31735974046681631</v>
      </c>
      <c r="G19" s="48">
        <v>631510</v>
      </c>
      <c r="H19" s="49">
        <f t="shared" si="2"/>
        <v>372763.43</v>
      </c>
    </row>
    <row r="20" spans="1:8" s="15" customFormat="1" ht="15" customHeight="1">
      <c r="A20" s="14" t="s">
        <v>27</v>
      </c>
      <c r="B20" s="59" t="s">
        <v>28</v>
      </c>
      <c r="C20" s="59"/>
      <c r="D20" s="44">
        <v>39000</v>
      </c>
      <c r="E20" s="27">
        <f t="shared" si="1"/>
        <v>11085.65</v>
      </c>
      <c r="F20" s="45">
        <f t="shared" si="0"/>
        <v>0.2842474358974359</v>
      </c>
      <c r="G20" s="48">
        <v>31000</v>
      </c>
      <c r="H20" s="49">
        <f t="shared" si="2"/>
        <v>19914.349999999999</v>
      </c>
    </row>
    <row r="21" spans="1:8" s="15" customFormat="1" ht="15" customHeight="1">
      <c r="A21" s="14" t="s">
        <v>29</v>
      </c>
      <c r="B21" s="59" t="s">
        <v>30</v>
      </c>
      <c r="C21" s="59"/>
      <c r="D21" s="44">
        <v>3058420</v>
      </c>
      <c r="E21" s="27">
        <f t="shared" si="1"/>
        <v>1299360.94</v>
      </c>
      <c r="F21" s="45">
        <f t="shared" si="0"/>
        <v>0.42484712367823907</v>
      </c>
      <c r="G21" s="48">
        <v>1769240</v>
      </c>
      <c r="H21" s="50">
        <f t="shared" si="2"/>
        <v>469879.06000000006</v>
      </c>
    </row>
    <row r="22" spans="1:8" s="15" customFormat="1" ht="15" customHeight="1">
      <c r="A22" s="14" t="s">
        <v>11</v>
      </c>
      <c r="B22" s="59" t="s">
        <v>12</v>
      </c>
      <c r="C22" s="59"/>
      <c r="D22" s="44">
        <v>887600</v>
      </c>
      <c r="E22" s="27">
        <f t="shared" si="1"/>
        <v>573748.36</v>
      </c>
      <c r="F22" s="45">
        <f t="shared" si="0"/>
        <v>0.64640419107706171</v>
      </c>
      <c r="G22" s="48">
        <v>658900</v>
      </c>
      <c r="H22" s="49">
        <f t="shared" si="2"/>
        <v>85151.640000000014</v>
      </c>
    </row>
    <row r="23" spans="1:8" s="15" customFormat="1" ht="15" customHeight="1">
      <c r="A23" s="14" t="s">
        <v>13</v>
      </c>
      <c r="B23" s="59" t="s">
        <v>14</v>
      </c>
      <c r="C23" s="59"/>
      <c r="D23" s="44">
        <v>23600</v>
      </c>
      <c r="E23" s="27">
        <f t="shared" si="1"/>
        <v>4126</v>
      </c>
      <c r="F23" s="45">
        <f t="shared" si="0"/>
        <v>0.17483050847457626</v>
      </c>
      <c r="G23" s="48">
        <v>21500</v>
      </c>
      <c r="H23" s="49">
        <f t="shared" si="2"/>
        <v>17374</v>
      </c>
    </row>
    <row r="24" spans="1:8" s="15" customFormat="1" ht="15" customHeight="1">
      <c r="A24" s="14" t="s">
        <v>15</v>
      </c>
      <c r="B24" s="59" t="s">
        <v>16</v>
      </c>
      <c r="C24" s="59"/>
      <c r="D24" s="44">
        <v>192900</v>
      </c>
      <c r="E24" s="27">
        <f t="shared" si="1"/>
        <v>62589.11</v>
      </c>
      <c r="F24" s="45">
        <f t="shared" si="0"/>
        <v>0.32446402280974601</v>
      </c>
      <c r="G24" s="48">
        <v>107865</v>
      </c>
      <c r="H24" s="49">
        <f t="shared" si="2"/>
        <v>45275.89</v>
      </c>
    </row>
    <row r="25" spans="1:8" s="15" customFormat="1" ht="15" customHeight="1">
      <c r="A25" s="14" t="s">
        <v>17</v>
      </c>
      <c r="B25" s="59" t="s">
        <v>18</v>
      </c>
      <c r="C25" s="59"/>
      <c r="D25" s="44">
        <v>713400</v>
      </c>
      <c r="E25" s="27">
        <f t="shared" si="1"/>
        <v>332354.96999999997</v>
      </c>
      <c r="F25" s="45">
        <f t="shared" si="0"/>
        <v>0.46587464255677036</v>
      </c>
      <c r="G25" s="48">
        <v>408600</v>
      </c>
      <c r="H25" s="49">
        <f t="shared" si="2"/>
        <v>76245.030000000028</v>
      </c>
    </row>
    <row r="26" spans="1:8" s="15" customFormat="1" ht="15" customHeight="1">
      <c r="A26" s="14" t="s">
        <v>19</v>
      </c>
      <c r="B26" s="59" t="s">
        <v>20</v>
      </c>
      <c r="C26" s="59"/>
      <c r="D26" s="44">
        <v>2537590</v>
      </c>
      <c r="E26" s="27">
        <f t="shared" si="1"/>
        <v>1672722.8</v>
      </c>
      <c r="F26" s="45">
        <f t="shared" si="0"/>
        <v>0.65917772374575878</v>
      </c>
      <c r="G26" s="48">
        <v>1942500</v>
      </c>
      <c r="H26" s="50">
        <f t="shared" si="2"/>
        <v>269777.19999999995</v>
      </c>
    </row>
    <row r="27" spans="1:8" s="22" customFormat="1" ht="15" customHeight="1">
      <c r="A27" s="16" t="s">
        <v>25</v>
      </c>
      <c r="B27" s="60" t="s">
        <v>65</v>
      </c>
      <c r="C27" s="61"/>
      <c r="D27" s="23">
        <v>1762300</v>
      </c>
      <c r="E27" s="40">
        <f>E28+E29+E30+E31+E32+E33+E34+E35+E36+E37</f>
        <v>986140.66999999993</v>
      </c>
      <c r="F27" s="29">
        <f t="shared" si="0"/>
        <v>0.55957593485785617</v>
      </c>
      <c r="H27" s="51">
        <f>SUM(H17:H26)</f>
        <v>2383668.379999999</v>
      </c>
    </row>
    <row r="28" spans="1:8" s="15" customFormat="1" ht="15" customHeight="1">
      <c r="A28" s="14" t="s">
        <v>5</v>
      </c>
      <c r="B28" s="59" t="s">
        <v>6</v>
      </c>
      <c r="C28" s="59"/>
      <c r="D28" s="26">
        <v>1066000</v>
      </c>
      <c r="E28" s="39">
        <v>612257.44999999995</v>
      </c>
      <c r="F28" s="25">
        <f t="shared" si="0"/>
        <v>0.57435032833020638</v>
      </c>
    </row>
    <row r="29" spans="1:8" s="15" customFormat="1" ht="15" customHeight="1">
      <c r="A29" s="14" t="s">
        <v>7</v>
      </c>
      <c r="B29" s="59" t="s">
        <v>8</v>
      </c>
      <c r="C29" s="59"/>
      <c r="D29" s="26">
        <v>234550</v>
      </c>
      <c r="E29" s="39">
        <v>135674.21</v>
      </c>
      <c r="F29" s="25">
        <f t="shared" si="0"/>
        <v>0.57844472393945845</v>
      </c>
    </row>
    <row r="30" spans="1:8" s="15" customFormat="1" ht="15" customHeight="1">
      <c r="A30" s="14" t="s">
        <v>9</v>
      </c>
      <c r="B30" s="59" t="s">
        <v>10</v>
      </c>
      <c r="C30" s="59"/>
      <c r="D30" s="26">
        <v>84250</v>
      </c>
      <c r="E30" s="39">
        <v>14620.9</v>
      </c>
      <c r="F30" s="25">
        <f t="shared" si="0"/>
        <v>0.17354183976261128</v>
      </c>
    </row>
    <row r="31" spans="1:8" s="15" customFormat="1" ht="15" customHeight="1">
      <c r="A31" s="14" t="s">
        <v>27</v>
      </c>
      <c r="B31" s="59" t="s">
        <v>28</v>
      </c>
      <c r="C31" s="59"/>
      <c r="D31" s="26">
        <v>5000</v>
      </c>
      <c r="E31" s="39">
        <v>0</v>
      </c>
      <c r="F31" s="25">
        <f t="shared" si="0"/>
        <v>0</v>
      </c>
    </row>
    <row r="32" spans="1:8" s="15" customFormat="1" ht="15" customHeight="1">
      <c r="A32" s="14" t="s">
        <v>29</v>
      </c>
      <c r="B32" s="59" t="s">
        <v>30</v>
      </c>
      <c r="C32" s="59"/>
      <c r="D32" s="26">
        <v>130000</v>
      </c>
      <c r="E32" s="39">
        <v>72962.14</v>
      </c>
      <c r="F32" s="25">
        <f t="shared" si="0"/>
        <v>0.56124723076923078</v>
      </c>
    </row>
    <row r="33" spans="1:6" s="15" customFormat="1" ht="15" customHeight="1">
      <c r="A33" s="14" t="s">
        <v>11</v>
      </c>
      <c r="B33" s="59" t="s">
        <v>12</v>
      </c>
      <c r="C33" s="59"/>
      <c r="D33" s="26">
        <v>51000</v>
      </c>
      <c r="E33" s="39">
        <v>14297.34</v>
      </c>
      <c r="F33" s="25">
        <f t="shared" si="0"/>
        <v>0.28033999999999998</v>
      </c>
    </row>
    <row r="34" spans="1:6" s="15" customFormat="1" ht="15" customHeight="1">
      <c r="A34" s="14" t="s">
        <v>13</v>
      </c>
      <c r="B34" s="59" t="s">
        <v>14</v>
      </c>
      <c r="C34" s="59"/>
      <c r="D34" s="26">
        <v>3000</v>
      </c>
      <c r="E34" s="39">
        <v>1666</v>
      </c>
      <c r="F34" s="25">
        <f t="shared" si="0"/>
        <v>0.55533333333333335</v>
      </c>
    </row>
    <row r="35" spans="1:6" s="15" customFormat="1" ht="15" customHeight="1">
      <c r="A35" s="14" t="s">
        <v>15</v>
      </c>
      <c r="B35" s="59" t="s">
        <v>16</v>
      </c>
      <c r="C35" s="59"/>
      <c r="D35" s="26">
        <v>4500</v>
      </c>
      <c r="E35" s="39">
        <v>2223.62</v>
      </c>
      <c r="F35" s="25">
        <f t="shared" si="0"/>
        <v>0.49413777777777773</v>
      </c>
    </row>
    <row r="36" spans="1:6" s="15" customFormat="1" ht="15" customHeight="1">
      <c r="A36" s="14" t="s">
        <v>17</v>
      </c>
      <c r="B36" s="59" t="s">
        <v>18</v>
      </c>
      <c r="C36" s="59"/>
      <c r="D36" s="26">
        <v>30000</v>
      </c>
      <c r="E36" s="39">
        <v>15973.43</v>
      </c>
      <c r="F36" s="25">
        <f t="shared" si="0"/>
        <v>0.53244766666666665</v>
      </c>
    </row>
    <row r="37" spans="1:6" s="15" customFormat="1" ht="15" customHeight="1">
      <c r="A37" s="14" t="s">
        <v>19</v>
      </c>
      <c r="B37" s="59" t="s">
        <v>20</v>
      </c>
      <c r="C37" s="59"/>
      <c r="D37" s="26">
        <v>154000</v>
      </c>
      <c r="E37" s="39">
        <v>116465.58</v>
      </c>
      <c r="F37" s="25">
        <f t="shared" si="0"/>
        <v>0.75627</v>
      </c>
    </row>
    <row r="38" spans="1:6" s="22" customFormat="1" ht="15" customHeight="1">
      <c r="A38" s="17" t="s">
        <v>25</v>
      </c>
      <c r="B38" s="62" t="s">
        <v>66</v>
      </c>
      <c r="C38" s="62"/>
      <c r="D38" s="37">
        <v>7267500</v>
      </c>
      <c r="E38" s="30">
        <f>E39+E40+E41+E42+E43+E44+E45+E46+E47+E48</f>
        <v>3728619.8899999997</v>
      </c>
      <c r="F38" s="29">
        <f t="shared" si="0"/>
        <v>0.51305399243206051</v>
      </c>
    </row>
    <row r="39" spans="1:6" s="15" customFormat="1" ht="15" customHeight="1">
      <c r="A39" s="14" t="s">
        <v>5</v>
      </c>
      <c r="B39" s="59" t="s">
        <v>6</v>
      </c>
      <c r="C39" s="59"/>
      <c r="D39" s="38">
        <v>4509000</v>
      </c>
      <c r="E39" s="27">
        <v>2321206.42</v>
      </c>
      <c r="F39" s="25">
        <f t="shared" si="0"/>
        <v>0.51479406076735412</v>
      </c>
    </row>
    <row r="40" spans="1:6" s="15" customFormat="1" ht="15" customHeight="1">
      <c r="A40" s="14" t="s">
        <v>7</v>
      </c>
      <c r="B40" s="59" t="s">
        <v>8</v>
      </c>
      <c r="C40" s="59"/>
      <c r="D40" s="38">
        <v>1016000</v>
      </c>
      <c r="E40" s="27">
        <v>513122.74</v>
      </c>
      <c r="F40" s="25">
        <f t="shared" si="0"/>
        <v>0.50504206692913389</v>
      </c>
    </row>
    <row r="41" spans="1:6" s="15" customFormat="1" ht="15" customHeight="1">
      <c r="A41" s="14" t="s">
        <v>9</v>
      </c>
      <c r="B41" s="59" t="s">
        <v>10</v>
      </c>
      <c r="C41" s="59"/>
      <c r="D41" s="38">
        <v>96000</v>
      </c>
      <c r="E41" s="27">
        <v>58590.71</v>
      </c>
      <c r="F41" s="25">
        <f t="shared" si="0"/>
        <v>0.61031989583333335</v>
      </c>
    </row>
    <row r="42" spans="1:6" s="15" customFormat="1" ht="15" customHeight="1">
      <c r="A42" s="14" t="s">
        <v>27</v>
      </c>
      <c r="B42" s="59" t="s">
        <v>28</v>
      </c>
      <c r="C42" s="59"/>
      <c r="D42" s="38">
        <v>5000</v>
      </c>
      <c r="E42" s="27">
        <v>0</v>
      </c>
      <c r="F42" s="25">
        <f t="shared" si="0"/>
        <v>0</v>
      </c>
    </row>
    <row r="43" spans="1:6" s="15" customFormat="1" ht="15" customHeight="1">
      <c r="A43" s="14" t="s">
        <v>29</v>
      </c>
      <c r="B43" s="59" t="s">
        <v>30</v>
      </c>
      <c r="C43" s="59"/>
      <c r="D43" s="38">
        <v>700000</v>
      </c>
      <c r="E43" s="27">
        <v>307420.63</v>
      </c>
      <c r="F43" s="25">
        <f t="shared" si="0"/>
        <v>0.43917232857142857</v>
      </c>
    </row>
    <row r="44" spans="1:6" s="15" customFormat="1" ht="15" customHeight="1">
      <c r="A44" s="14" t="s">
        <v>11</v>
      </c>
      <c r="B44" s="59" t="s">
        <v>12</v>
      </c>
      <c r="C44" s="59"/>
      <c r="D44" s="38">
        <v>106500</v>
      </c>
      <c r="E44" s="27">
        <v>57626.98</v>
      </c>
      <c r="F44" s="25">
        <f t="shared" si="0"/>
        <v>0.5410984037558686</v>
      </c>
    </row>
    <row r="45" spans="1:6" s="15" customFormat="1" ht="15" customHeight="1">
      <c r="A45" s="14" t="s">
        <v>13</v>
      </c>
      <c r="B45" s="59" t="s">
        <v>14</v>
      </c>
      <c r="C45" s="59"/>
      <c r="D45" s="38">
        <v>5000</v>
      </c>
      <c r="E45" s="27">
        <v>0</v>
      </c>
      <c r="F45" s="25">
        <f t="shared" si="0"/>
        <v>0</v>
      </c>
    </row>
    <row r="46" spans="1:6" s="15" customFormat="1" ht="15" customHeight="1">
      <c r="A46" s="14" t="s">
        <v>15</v>
      </c>
      <c r="B46" s="59" t="s">
        <v>16</v>
      </c>
      <c r="C46" s="59"/>
      <c r="D46" s="38">
        <v>50000</v>
      </c>
      <c r="E46" s="27">
        <v>17604.63</v>
      </c>
      <c r="F46" s="25">
        <f t="shared" si="0"/>
        <v>0.35209260000000003</v>
      </c>
    </row>
    <row r="47" spans="1:6" s="15" customFormat="1" ht="15" customHeight="1">
      <c r="A47" s="14" t="s">
        <v>17</v>
      </c>
      <c r="B47" s="59" t="s">
        <v>18</v>
      </c>
      <c r="C47" s="59"/>
      <c r="D47" s="38">
        <v>180000</v>
      </c>
      <c r="E47" s="27">
        <v>86744.28</v>
      </c>
      <c r="F47" s="25">
        <f t="shared" si="0"/>
        <v>0.48191266666666666</v>
      </c>
    </row>
    <row r="48" spans="1:6" s="15" customFormat="1" ht="15" customHeight="1">
      <c r="A48" s="14" t="s">
        <v>19</v>
      </c>
      <c r="B48" s="59" t="s">
        <v>20</v>
      </c>
      <c r="C48" s="59"/>
      <c r="D48" s="38">
        <v>600000</v>
      </c>
      <c r="E48" s="27">
        <v>366303.5</v>
      </c>
      <c r="F48" s="25">
        <f t="shared" si="0"/>
        <v>0.6105058333333333</v>
      </c>
    </row>
    <row r="49" spans="1:6" s="22" customFormat="1" ht="15" customHeight="1">
      <c r="A49" s="17" t="s">
        <v>25</v>
      </c>
      <c r="B49" s="62" t="s">
        <v>67</v>
      </c>
      <c r="C49" s="62"/>
      <c r="D49" s="37">
        <v>4973800</v>
      </c>
      <c r="E49" s="30">
        <f>E50+E51+E52+E53+E54+E55+E56+E57+E58+E59</f>
        <v>2891588.23</v>
      </c>
      <c r="F49" s="29">
        <f t="shared" si="0"/>
        <v>0.58136399332502309</v>
      </c>
    </row>
    <row r="50" spans="1:6" s="15" customFormat="1" ht="15" customHeight="1">
      <c r="A50" s="18" t="s">
        <v>5</v>
      </c>
      <c r="B50" s="63" t="s">
        <v>6</v>
      </c>
      <c r="C50" s="63"/>
      <c r="D50" s="38">
        <v>2864800</v>
      </c>
      <c r="E50" s="27">
        <v>1656609.52</v>
      </c>
      <c r="F50" s="25">
        <f t="shared" si="0"/>
        <v>0.57826358559061719</v>
      </c>
    </row>
    <row r="51" spans="1:6" s="15" customFormat="1" ht="15" customHeight="1">
      <c r="A51" s="18" t="s">
        <v>7</v>
      </c>
      <c r="B51" s="63" t="s">
        <v>8</v>
      </c>
      <c r="C51" s="63"/>
      <c r="D51" s="38">
        <v>650300</v>
      </c>
      <c r="E51" s="27">
        <v>376382.65</v>
      </c>
      <c r="F51" s="25">
        <f t="shared" si="0"/>
        <v>0.57878310010764267</v>
      </c>
    </row>
    <row r="52" spans="1:6" s="15" customFormat="1" ht="15" customHeight="1">
      <c r="A52" s="18" t="s">
        <v>9</v>
      </c>
      <c r="B52" s="63" t="s">
        <v>10</v>
      </c>
      <c r="C52" s="63"/>
      <c r="D52" s="38">
        <v>249300</v>
      </c>
      <c r="E52" s="27">
        <v>153416.95000000001</v>
      </c>
      <c r="F52" s="25">
        <f t="shared" si="0"/>
        <v>0.61539089450461293</v>
      </c>
    </row>
    <row r="53" spans="1:6" s="15" customFormat="1" ht="15" customHeight="1">
      <c r="A53" s="18" t="s">
        <v>27</v>
      </c>
      <c r="B53" s="63" t="s">
        <v>28</v>
      </c>
      <c r="C53" s="63"/>
      <c r="D53" s="38">
        <v>7000</v>
      </c>
      <c r="E53" s="27">
        <v>1993.75</v>
      </c>
      <c r="F53" s="25">
        <f t="shared" si="0"/>
        <v>0.28482142857142856</v>
      </c>
    </row>
    <row r="54" spans="1:6" s="15" customFormat="1" ht="15" customHeight="1">
      <c r="A54" s="18" t="s">
        <v>29</v>
      </c>
      <c r="B54" s="63" t="s">
        <v>30</v>
      </c>
      <c r="C54" s="63"/>
      <c r="D54" s="38">
        <v>549100</v>
      </c>
      <c r="E54" s="27">
        <v>233235.38</v>
      </c>
      <c r="F54" s="25">
        <f t="shared" si="0"/>
        <v>0.42475938808960118</v>
      </c>
    </row>
    <row r="55" spans="1:6" s="15" customFormat="1" ht="15" customHeight="1">
      <c r="A55" s="18" t="s">
        <v>11</v>
      </c>
      <c r="B55" s="63" t="s">
        <v>12</v>
      </c>
      <c r="C55" s="63"/>
      <c r="D55" s="38">
        <v>384700</v>
      </c>
      <c r="E55" s="27">
        <v>345554.1</v>
      </c>
      <c r="F55" s="25">
        <f t="shared" si="0"/>
        <v>0.89824304652976339</v>
      </c>
    </row>
    <row r="56" spans="1:6" s="15" customFormat="1" ht="15" customHeight="1">
      <c r="A56" s="18" t="s">
        <v>13</v>
      </c>
      <c r="B56" s="63" t="s">
        <v>14</v>
      </c>
      <c r="C56" s="63"/>
      <c r="D56" s="38">
        <v>4600</v>
      </c>
      <c r="E56" s="27">
        <v>0</v>
      </c>
      <c r="F56" s="25">
        <f t="shared" si="0"/>
        <v>0</v>
      </c>
    </row>
    <row r="57" spans="1:6" s="15" customFormat="1" ht="15" customHeight="1">
      <c r="A57" s="18" t="s">
        <v>15</v>
      </c>
      <c r="B57" s="63" t="s">
        <v>16</v>
      </c>
      <c r="C57" s="63"/>
      <c r="D57" s="38">
        <v>36000</v>
      </c>
      <c r="E57" s="27">
        <v>11407.34</v>
      </c>
      <c r="F57" s="25">
        <f t="shared" si="0"/>
        <v>0.31687055555555554</v>
      </c>
    </row>
    <row r="58" spans="1:6" s="15" customFormat="1" ht="15" customHeight="1">
      <c r="A58" s="18" t="s">
        <v>17</v>
      </c>
      <c r="B58" s="63" t="s">
        <v>18</v>
      </c>
      <c r="C58" s="63"/>
      <c r="D58" s="38">
        <v>54000</v>
      </c>
      <c r="E58" s="27">
        <v>25810.31</v>
      </c>
      <c r="F58" s="25">
        <f t="shared" si="0"/>
        <v>0.4779687037037037</v>
      </c>
    </row>
    <row r="59" spans="1:6" s="15" customFormat="1" ht="15" customHeight="1">
      <c r="A59" s="18" t="s">
        <v>19</v>
      </c>
      <c r="B59" s="63" t="s">
        <v>20</v>
      </c>
      <c r="C59" s="63"/>
      <c r="D59" s="38">
        <v>174000</v>
      </c>
      <c r="E59" s="27">
        <v>87178.23</v>
      </c>
      <c r="F59" s="25">
        <f t="shared" si="0"/>
        <v>0.50102431034482753</v>
      </c>
    </row>
    <row r="60" spans="1:6" s="22" customFormat="1" ht="15" customHeight="1">
      <c r="A60" s="17" t="s">
        <v>25</v>
      </c>
      <c r="B60" s="62" t="s">
        <v>68</v>
      </c>
      <c r="C60" s="62"/>
      <c r="D60" s="37">
        <v>3063900</v>
      </c>
      <c r="E60" s="30">
        <f>E61+E62+E63+E64+E65+E66+E67+E68+E69+E70</f>
        <v>1893134.5699999998</v>
      </c>
      <c r="F60" s="29">
        <f t="shared" si="0"/>
        <v>0.61788392897940525</v>
      </c>
    </row>
    <row r="61" spans="1:6" s="15" customFormat="1" ht="15" customHeight="1">
      <c r="A61" s="18" t="s">
        <v>5</v>
      </c>
      <c r="B61" s="63" t="s">
        <v>6</v>
      </c>
      <c r="C61" s="63"/>
      <c r="D61" s="38">
        <v>1826200</v>
      </c>
      <c r="E61" s="27">
        <v>1187245.6399999999</v>
      </c>
      <c r="F61" s="25">
        <f t="shared" si="0"/>
        <v>0.65011808126163617</v>
      </c>
    </row>
    <row r="62" spans="1:6" s="15" customFormat="1" ht="15" customHeight="1">
      <c r="A62" s="18" t="s">
        <v>7</v>
      </c>
      <c r="B62" s="63" t="s">
        <v>8</v>
      </c>
      <c r="C62" s="63"/>
      <c r="D62" s="38">
        <v>401720</v>
      </c>
      <c r="E62" s="27">
        <v>261400</v>
      </c>
      <c r="F62" s="25">
        <f t="shared" si="0"/>
        <v>0.65070198147963754</v>
      </c>
    </row>
    <row r="63" spans="1:6" s="15" customFormat="1" ht="15" customHeight="1">
      <c r="A63" s="18" t="s">
        <v>9</v>
      </c>
      <c r="B63" s="63" t="s">
        <v>10</v>
      </c>
      <c r="C63" s="63"/>
      <c r="D63" s="38">
        <v>132300</v>
      </c>
      <c r="E63" s="27">
        <v>16602.599999999999</v>
      </c>
      <c r="F63" s="25">
        <f t="shared" si="0"/>
        <v>0.12549206349206349</v>
      </c>
    </row>
    <row r="64" spans="1:6" s="15" customFormat="1" ht="15" customHeight="1">
      <c r="A64" s="18" t="s">
        <v>27</v>
      </c>
      <c r="B64" s="63" t="s">
        <v>28</v>
      </c>
      <c r="C64" s="63"/>
      <c r="D64" s="38">
        <v>10000</v>
      </c>
      <c r="E64" s="27">
        <v>1092</v>
      </c>
      <c r="F64" s="25">
        <f t="shared" si="0"/>
        <v>0.10920000000000001</v>
      </c>
    </row>
    <row r="65" spans="1:6" s="15" customFormat="1" ht="15" customHeight="1">
      <c r="A65" s="18" t="s">
        <v>29</v>
      </c>
      <c r="B65" s="63" t="s">
        <v>30</v>
      </c>
      <c r="C65" s="63"/>
      <c r="D65" s="38">
        <v>320000</v>
      </c>
      <c r="E65" s="27">
        <v>166075.79999999999</v>
      </c>
      <c r="F65" s="25">
        <f t="shared" si="0"/>
        <v>0.51898687499999996</v>
      </c>
    </row>
    <row r="66" spans="1:6" s="15" customFormat="1" ht="15" customHeight="1">
      <c r="A66" s="18" t="s">
        <v>11</v>
      </c>
      <c r="B66" s="63" t="s">
        <v>12</v>
      </c>
      <c r="C66" s="63"/>
      <c r="D66" s="38">
        <v>74400</v>
      </c>
      <c r="E66" s="27">
        <v>32758.13</v>
      </c>
      <c r="F66" s="25">
        <f t="shared" si="0"/>
        <v>0.44029744623655914</v>
      </c>
    </row>
    <row r="67" spans="1:6" s="15" customFormat="1" ht="15" customHeight="1">
      <c r="A67" s="18" t="s">
        <v>13</v>
      </c>
      <c r="B67" s="63" t="s">
        <v>14</v>
      </c>
      <c r="C67" s="63"/>
      <c r="D67" s="38">
        <v>3000</v>
      </c>
      <c r="E67" s="27">
        <v>1280</v>
      </c>
      <c r="F67" s="25">
        <f t="shared" si="0"/>
        <v>0.42666666666666669</v>
      </c>
    </row>
    <row r="68" spans="1:6" s="15" customFormat="1" ht="15" customHeight="1">
      <c r="A68" s="18" t="s">
        <v>15</v>
      </c>
      <c r="B68" s="63" t="s">
        <v>16</v>
      </c>
      <c r="C68" s="63"/>
      <c r="D68" s="38">
        <v>24000</v>
      </c>
      <c r="E68" s="27">
        <v>6116.64</v>
      </c>
      <c r="F68" s="25">
        <f t="shared" si="0"/>
        <v>0.25486000000000003</v>
      </c>
    </row>
    <row r="69" spans="1:6" s="15" customFormat="1" ht="15" customHeight="1">
      <c r="A69" s="18" t="s">
        <v>17</v>
      </c>
      <c r="B69" s="63" t="s">
        <v>18</v>
      </c>
      <c r="C69" s="63"/>
      <c r="D69" s="38">
        <v>41400</v>
      </c>
      <c r="E69" s="27">
        <v>22200</v>
      </c>
      <c r="F69" s="25">
        <f t="shared" si="0"/>
        <v>0.53623188405797106</v>
      </c>
    </row>
    <row r="70" spans="1:6" s="15" customFormat="1" ht="15" customHeight="1">
      <c r="A70" s="18" t="s">
        <v>19</v>
      </c>
      <c r="B70" s="63" t="s">
        <v>20</v>
      </c>
      <c r="C70" s="63"/>
      <c r="D70" s="38">
        <v>230880</v>
      </c>
      <c r="E70" s="27">
        <v>198363.76</v>
      </c>
      <c r="F70" s="25">
        <f t="shared" ref="F70:F136" si="3">E70/D70</f>
        <v>0.85916389466389476</v>
      </c>
    </row>
    <row r="71" spans="1:6" s="22" customFormat="1" ht="15" customHeight="1">
      <c r="A71" s="17" t="s">
        <v>25</v>
      </c>
      <c r="B71" s="62" t="s">
        <v>69</v>
      </c>
      <c r="C71" s="62"/>
      <c r="D71" s="37">
        <v>5097500</v>
      </c>
      <c r="E71" s="30">
        <f>E72+E73+E74+E75+E76+E77+E78+E79+E80+E81</f>
        <v>2520042.0300000003</v>
      </c>
      <c r="F71" s="29">
        <f t="shared" si="3"/>
        <v>0.49436822560078475</v>
      </c>
    </row>
    <row r="72" spans="1:6" s="15" customFormat="1" ht="15" customHeight="1">
      <c r="A72" s="18" t="s">
        <v>5</v>
      </c>
      <c r="B72" s="63" t="s">
        <v>6</v>
      </c>
      <c r="C72" s="63"/>
      <c r="D72" s="38">
        <v>3141000</v>
      </c>
      <c r="E72" s="27">
        <v>1784991.97</v>
      </c>
      <c r="F72" s="25">
        <f t="shared" si="3"/>
        <v>0.56828779687997455</v>
      </c>
    </row>
    <row r="73" spans="1:6" s="15" customFormat="1" ht="15" customHeight="1">
      <c r="A73" s="18" t="s">
        <v>7</v>
      </c>
      <c r="B73" s="63" t="s">
        <v>8</v>
      </c>
      <c r="C73" s="63"/>
      <c r="D73" s="38">
        <v>691040</v>
      </c>
      <c r="E73" s="27">
        <v>366888.81</v>
      </c>
      <c r="F73" s="25">
        <f t="shared" si="3"/>
        <v>0.53092268175503587</v>
      </c>
    </row>
    <row r="74" spans="1:6" s="15" customFormat="1" ht="15" customHeight="1">
      <c r="A74" s="18" t="s">
        <v>9</v>
      </c>
      <c r="B74" s="63" t="s">
        <v>10</v>
      </c>
      <c r="C74" s="63"/>
      <c r="D74" s="38">
        <v>91460</v>
      </c>
      <c r="E74" s="27">
        <v>7235.41</v>
      </c>
      <c r="F74" s="25">
        <f t="shared" si="3"/>
        <v>7.9110102777170344E-2</v>
      </c>
    </row>
    <row r="75" spans="1:6" s="15" customFormat="1" ht="15" customHeight="1">
      <c r="A75" s="18" t="s">
        <v>27</v>
      </c>
      <c r="B75" s="63" t="s">
        <v>28</v>
      </c>
      <c r="C75" s="63"/>
      <c r="D75" s="38">
        <v>4000</v>
      </c>
      <c r="E75" s="27">
        <v>0</v>
      </c>
      <c r="F75" s="25">
        <f t="shared" si="3"/>
        <v>0</v>
      </c>
    </row>
    <row r="76" spans="1:6" s="15" customFormat="1" ht="15" customHeight="1">
      <c r="A76" s="18" t="s">
        <v>29</v>
      </c>
      <c r="B76" s="63" t="s">
        <v>30</v>
      </c>
      <c r="C76" s="63"/>
      <c r="D76" s="38">
        <v>495000</v>
      </c>
      <c r="E76" s="27">
        <v>48613.7</v>
      </c>
      <c r="F76" s="25">
        <f t="shared" si="3"/>
        <v>9.8209494949494949E-2</v>
      </c>
    </row>
    <row r="77" spans="1:6" s="15" customFormat="1" ht="15" customHeight="1">
      <c r="A77" s="18" t="s">
        <v>11</v>
      </c>
      <c r="B77" s="63" t="s">
        <v>12</v>
      </c>
      <c r="C77" s="63"/>
      <c r="D77" s="38">
        <v>96000</v>
      </c>
      <c r="E77" s="27">
        <v>31601.85</v>
      </c>
      <c r="F77" s="25">
        <f t="shared" si="3"/>
        <v>0.32918593749999997</v>
      </c>
    </row>
    <row r="78" spans="1:6" s="15" customFormat="1" ht="15" customHeight="1">
      <c r="A78" s="18" t="s">
        <v>13</v>
      </c>
      <c r="B78" s="63" t="s">
        <v>14</v>
      </c>
      <c r="C78" s="63"/>
      <c r="D78" s="38">
        <v>5000</v>
      </c>
      <c r="E78" s="27">
        <v>0</v>
      </c>
      <c r="F78" s="25">
        <f t="shared" si="3"/>
        <v>0</v>
      </c>
    </row>
    <row r="79" spans="1:6" s="15" customFormat="1" ht="15" customHeight="1">
      <c r="A79" s="18" t="s">
        <v>15</v>
      </c>
      <c r="B79" s="63" t="s">
        <v>16</v>
      </c>
      <c r="C79" s="63"/>
      <c r="D79" s="38">
        <v>41000</v>
      </c>
      <c r="E79" s="27">
        <v>9820.08</v>
      </c>
      <c r="F79" s="25">
        <f t="shared" si="3"/>
        <v>0.23951414634146342</v>
      </c>
    </row>
    <row r="80" spans="1:6" s="15" customFormat="1" ht="15" customHeight="1">
      <c r="A80" s="18" t="s">
        <v>17</v>
      </c>
      <c r="B80" s="63" t="s">
        <v>18</v>
      </c>
      <c r="C80" s="63"/>
      <c r="D80" s="38">
        <v>93000</v>
      </c>
      <c r="E80" s="27">
        <v>41415.1</v>
      </c>
      <c r="F80" s="25">
        <f t="shared" si="3"/>
        <v>0.44532365591397849</v>
      </c>
    </row>
    <row r="81" spans="1:13" s="15" customFormat="1" ht="15" customHeight="1">
      <c r="A81" s="18" t="s">
        <v>19</v>
      </c>
      <c r="B81" s="63" t="s">
        <v>20</v>
      </c>
      <c r="C81" s="63"/>
      <c r="D81" s="38">
        <v>440000</v>
      </c>
      <c r="E81" s="27">
        <v>229475.11</v>
      </c>
      <c r="F81" s="25">
        <f t="shared" si="3"/>
        <v>0.5215343409090909</v>
      </c>
    </row>
    <row r="82" spans="1:13" s="22" customFormat="1" ht="15" customHeight="1">
      <c r="A82" s="17" t="s">
        <v>25</v>
      </c>
      <c r="B82" s="62" t="s">
        <v>70</v>
      </c>
      <c r="C82" s="62"/>
      <c r="D82" s="37">
        <v>6890000</v>
      </c>
      <c r="E82" s="30">
        <f>E83+E84+E85+E86+E87+E88+E89+E90+E91+E92</f>
        <v>3920090.69</v>
      </c>
      <c r="F82" s="29">
        <f t="shared" si="3"/>
        <v>0.56895365602322201</v>
      </c>
    </row>
    <row r="83" spans="1:13" s="15" customFormat="1" ht="15" customHeight="1">
      <c r="A83" s="18" t="s">
        <v>5</v>
      </c>
      <c r="B83" s="63" t="s">
        <v>6</v>
      </c>
      <c r="C83" s="63"/>
      <c r="D83" s="38">
        <v>4451600</v>
      </c>
      <c r="E83" s="27">
        <v>2462898.37</v>
      </c>
      <c r="F83" s="25">
        <f t="shared" si="3"/>
        <v>0.5532613824242969</v>
      </c>
    </row>
    <row r="84" spans="1:13" s="15" customFormat="1" ht="15" customHeight="1">
      <c r="A84" s="18" t="s">
        <v>7</v>
      </c>
      <c r="B84" s="63" t="s">
        <v>8</v>
      </c>
      <c r="C84" s="63"/>
      <c r="D84" s="38">
        <v>979370</v>
      </c>
      <c r="E84" s="27">
        <v>547613.99</v>
      </c>
      <c r="F84" s="25">
        <f t="shared" si="3"/>
        <v>0.55914923879636913</v>
      </c>
    </row>
    <row r="85" spans="1:13" s="15" customFormat="1" ht="15" customHeight="1">
      <c r="A85" s="18" t="s">
        <v>9</v>
      </c>
      <c r="B85" s="63" t="s">
        <v>10</v>
      </c>
      <c r="C85" s="63"/>
      <c r="D85" s="38">
        <v>72000</v>
      </c>
      <c r="E85" s="27">
        <v>8280</v>
      </c>
      <c r="F85" s="25">
        <f t="shared" si="3"/>
        <v>0.115</v>
      </c>
    </row>
    <row r="86" spans="1:13" s="15" customFormat="1" ht="15" customHeight="1">
      <c r="A86" s="18" t="s">
        <v>27</v>
      </c>
      <c r="B86" s="63" t="s">
        <v>28</v>
      </c>
      <c r="C86" s="63"/>
      <c r="D86" s="38">
        <v>2000</v>
      </c>
      <c r="E86" s="27">
        <v>1999.9</v>
      </c>
      <c r="F86" s="25">
        <f t="shared" si="3"/>
        <v>0.99995000000000001</v>
      </c>
    </row>
    <row r="87" spans="1:13" s="15" customFormat="1" ht="15" customHeight="1">
      <c r="A87" s="18" t="s">
        <v>29</v>
      </c>
      <c r="B87" s="63" t="s">
        <v>30</v>
      </c>
      <c r="C87" s="63"/>
      <c r="D87" s="38">
        <v>514320</v>
      </c>
      <c r="E87" s="27">
        <v>290310.58</v>
      </c>
      <c r="F87" s="25">
        <f t="shared" si="3"/>
        <v>0.56445516410017116</v>
      </c>
    </row>
    <row r="88" spans="1:13" s="15" customFormat="1" ht="15" customHeight="1">
      <c r="A88" s="18" t="s">
        <v>11</v>
      </c>
      <c r="B88" s="63" t="s">
        <v>12</v>
      </c>
      <c r="C88" s="63"/>
      <c r="D88" s="38">
        <v>95000</v>
      </c>
      <c r="E88" s="27">
        <v>52145.34</v>
      </c>
      <c r="F88" s="25">
        <f t="shared" si="3"/>
        <v>0.54889831578947368</v>
      </c>
    </row>
    <row r="89" spans="1:13" s="15" customFormat="1" ht="15" customHeight="1">
      <c r="A89" s="18" t="s">
        <v>13</v>
      </c>
      <c r="B89" s="63" t="s">
        <v>14</v>
      </c>
      <c r="C89" s="63"/>
      <c r="D89" s="38">
        <v>2000</v>
      </c>
      <c r="E89" s="27">
        <v>1180</v>
      </c>
      <c r="F89" s="25">
        <f t="shared" si="3"/>
        <v>0.59</v>
      </c>
      <c r="K89" s="19"/>
      <c r="L89" s="71"/>
      <c r="M89" s="71"/>
    </row>
    <row r="90" spans="1:13" s="15" customFormat="1" ht="15" customHeight="1">
      <c r="A90" s="18" t="s">
        <v>15</v>
      </c>
      <c r="B90" s="63" t="s">
        <v>16</v>
      </c>
      <c r="C90" s="63"/>
      <c r="D90" s="38">
        <v>25000</v>
      </c>
      <c r="E90" s="27">
        <v>10839.32</v>
      </c>
      <c r="F90" s="25">
        <f t="shared" si="3"/>
        <v>0.43357279999999998</v>
      </c>
      <c r="K90" s="20"/>
      <c r="L90" s="70"/>
      <c r="M90" s="70"/>
    </row>
    <row r="91" spans="1:13" s="15" customFormat="1" ht="15" customHeight="1">
      <c r="A91" s="18" t="s">
        <v>17</v>
      </c>
      <c r="B91" s="63" t="s">
        <v>18</v>
      </c>
      <c r="C91" s="63"/>
      <c r="D91" s="38">
        <v>155000</v>
      </c>
      <c r="E91" s="27">
        <v>73046.600000000006</v>
      </c>
      <c r="F91" s="25">
        <f t="shared" si="3"/>
        <v>0.47126838709677421</v>
      </c>
      <c r="K91" s="20"/>
      <c r="L91" s="70"/>
      <c r="M91" s="70"/>
    </row>
    <row r="92" spans="1:13" s="15" customFormat="1" ht="15" customHeight="1">
      <c r="A92" s="18" t="s">
        <v>19</v>
      </c>
      <c r="B92" s="63" t="s">
        <v>20</v>
      </c>
      <c r="C92" s="63"/>
      <c r="D92" s="38">
        <v>593710</v>
      </c>
      <c r="E92" s="27">
        <v>471776.59</v>
      </c>
      <c r="F92" s="25">
        <f t="shared" si="3"/>
        <v>0.79462463155412577</v>
      </c>
      <c r="K92" s="20"/>
      <c r="L92" s="70"/>
      <c r="M92" s="70"/>
    </row>
    <row r="93" spans="1:13" s="22" customFormat="1" ht="15" customHeight="1">
      <c r="A93" s="17" t="s">
        <v>25</v>
      </c>
      <c r="B93" s="62" t="s">
        <v>71</v>
      </c>
      <c r="C93" s="62"/>
      <c r="D93" s="37">
        <v>4192000</v>
      </c>
      <c r="E93" s="30">
        <f>E94+E95+E96+E97+E98+E99+E100+E101+E102+E103</f>
        <v>2087115.54</v>
      </c>
      <c r="F93" s="29">
        <f t="shared" si="3"/>
        <v>0.49788061545801526</v>
      </c>
      <c r="K93" s="19"/>
      <c r="L93" s="71"/>
      <c r="M93" s="71"/>
    </row>
    <row r="94" spans="1:13" s="15" customFormat="1" ht="15" customHeight="1">
      <c r="A94" s="18" t="s">
        <v>5</v>
      </c>
      <c r="B94" s="63" t="s">
        <v>6</v>
      </c>
      <c r="C94" s="63"/>
      <c r="D94" s="38">
        <v>2580000</v>
      </c>
      <c r="E94" s="27">
        <v>1296772.45</v>
      </c>
      <c r="F94" s="25">
        <f t="shared" si="3"/>
        <v>0.50262498062015504</v>
      </c>
      <c r="K94" s="20"/>
      <c r="L94" s="70"/>
      <c r="M94" s="70"/>
    </row>
    <row r="95" spans="1:13" s="15" customFormat="1" ht="15" customHeight="1">
      <c r="A95" s="18" t="s">
        <v>7</v>
      </c>
      <c r="B95" s="63" t="s">
        <v>8</v>
      </c>
      <c r="C95" s="63"/>
      <c r="D95" s="38">
        <v>567600</v>
      </c>
      <c r="E95" s="27">
        <v>288933</v>
      </c>
      <c r="F95" s="25">
        <f t="shared" si="3"/>
        <v>0.50904334038054966</v>
      </c>
      <c r="K95" s="20"/>
      <c r="L95" s="70"/>
      <c r="M95" s="70"/>
    </row>
    <row r="96" spans="1:13" s="15" customFormat="1" ht="15" customHeight="1">
      <c r="A96" s="18" t="s">
        <v>9</v>
      </c>
      <c r="B96" s="63" t="s">
        <v>10</v>
      </c>
      <c r="C96" s="63"/>
      <c r="D96" s="38">
        <v>90000</v>
      </c>
      <c r="E96" s="27">
        <v>0</v>
      </c>
      <c r="F96" s="25">
        <f t="shared" si="3"/>
        <v>0</v>
      </c>
      <c r="K96" s="20"/>
      <c r="L96" s="70"/>
      <c r="M96" s="70"/>
    </row>
    <row r="97" spans="1:13" s="15" customFormat="1" ht="15" customHeight="1">
      <c r="A97" s="18" t="s">
        <v>27</v>
      </c>
      <c r="B97" s="63" t="s">
        <v>28</v>
      </c>
      <c r="C97" s="63"/>
      <c r="D97" s="38">
        <v>6000</v>
      </c>
      <c r="E97" s="27">
        <v>6000</v>
      </c>
      <c r="F97" s="25">
        <f t="shared" si="3"/>
        <v>1</v>
      </c>
      <c r="K97" s="20"/>
      <c r="L97" s="70"/>
      <c r="M97" s="70"/>
    </row>
    <row r="98" spans="1:13" s="15" customFormat="1" ht="15" customHeight="1">
      <c r="A98" s="18" t="s">
        <v>29</v>
      </c>
      <c r="B98" s="63" t="s">
        <v>30</v>
      </c>
      <c r="C98" s="63"/>
      <c r="D98" s="38">
        <v>350000</v>
      </c>
      <c r="E98" s="27">
        <v>180742.71</v>
      </c>
      <c r="F98" s="25">
        <f t="shared" si="3"/>
        <v>0.51640774285714286</v>
      </c>
      <c r="K98" s="20"/>
      <c r="L98" s="70"/>
      <c r="M98" s="70"/>
    </row>
    <row r="99" spans="1:13" s="15" customFormat="1" ht="15" customHeight="1">
      <c r="A99" s="18" t="s">
        <v>11</v>
      </c>
      <c r="B99" s="63" t="s">
        <v>12</v>
      </c>
      <c r="C99" s="63"/>
      <c r="D99" s="38">
        <v>80000</v>
      </c>
      <c r="E99" s="27">
        <v>39764.620000000003</v>
      </c>
      <c r="F99" s="25">
        <f t="shared" si="3"/>
        <v>0.49705775000000002</v>
      </c>
      <c r="K99" s="20"/>
      <c r="L99" s="70"/>
      <c r="M99" s="70"/>
    </row>
    <row r="100" spans="1:13" s="15" customFormat="1" ht="15" customHeight="1">
      <c r="A100" s="18" t="s">
        <v>13</v>
      </c>
      <c r="B100" s="63" t="s">
        <v>14</v>
      </c>
      <c r="C100" s="63"/>
      <c r="D100" s="38">
        <v>1000</v>
      </c>
      <c r="E100" s="27">
        <v>0</v>
      </c>
      <c r="F100" s="25">
        <f t="shared" si="3"/>
        <v>0</v>
      </c>
      <c r="K100" s="19"/>
      <c r="L100" s="71"/>
      <c r="M100" s="71"/>
    </row>
    <row r="101" spans="1:13" s="15" customFormat="1" ht="15" customHeight="1">
      <c r="A101" s="18" t="s">
        <v>15</v>
      </c>
      <c r="B101" s="63" t="s">
        <v>16</v>
      </c>
      <c r="C101" s="63"/>
      <c r="D101" s="38">
        <v>12400</v>
      </c>
      <c r="E101" s="27">
        <v>4577.4799999999996</v>
      </c>
      <c r="F101" s="25">
        <f t="shared" si="3"/>
        <v>0.36915161290322579</v>
      </c>
      <c r="K101" s="20"/>
      <c r="L101" s="70"/>
      <c r="M101" s="70"/>
    </row>
    <row r="102" spans="1:13" s="15" customFormat="1" ht="15" customHeight="1">
      <c r="A102" s="18" t="s">
        <v>17</v>
      </c>
      <c r="B102" s="63" t="s">
        <v>18</v>
      </c>
      <c r="C102" s="63"/>
      <c r="D102" s="38">
        <v>160000</v>
      </c>
      <c r="E102" s="27">
        <v>67165.25</v>
      </c>
      <c r="F102" s="25">
        <f t="shared" si="3"/>
        <v>0.41978281249999999</v>
      </c>
      <c r="K102" s="20"/>
      <c r="L102" s="70"/>
      <c r="M102" s="70"/>
    </row>
    <row r="103" spans="1:13" s="15" customFormat="1" ht="15" customHeight="1">
      <c r="A103" s="18" t="s">
        <v>19</v>
      </c>
      <c r="B103" s="63" t="s">
        <v>20</v>
      </c>
      <c r="C103" s="63"/>
      <c r="D103" s="38">
        <v>345000</v>
      </c>
      <c r="E103" s="27">
        <v>203160.03</v>
      </c>
      <c r="F103" s="25">
        <f t="shared" si="3"/>
        <v>0.58886965217391307</v>
      </c>
      <c r="K103" s="20"/>
      <c r="L103" s="70"/>
      <c r="M103" s="70"/>
    </row>
    <row r="104" spans="1:13" s="9" customFormat="1" ht="15" customHeight="1">
      <c r="A104" s="8" t="s">
        <v>31</v>
      </c>
      <c r="B104" s="66" t="s">
        <v>32</v>
      </c>
      <c r="C104" s="67"/>
      <c r="D104" s="23">
        <v>2210000</v>
      </c>
      <c r="E104" s="28">
        <f>E105</f>
        <v>550050</v>
      </c>
      <c r="F104" s="29">
        <f t="shared" si="3"/>
        <v>0.24889140271493213</v>
      </c>
      <c r="K104" s="19"/>
      <c r="L104" s="71"/>
      <c r="M104" s="71"/>
    </row>
    <row r="105" spans="1:13" s="5" customFormat="1" ht="15" customHeight="1">
      <c r="A105" s="7" t="s">
        <v>33</v>
      </c>
      <c r="B105" s="64" t="s">
        <v>34</v>
      </c>
      <c r="C105" s="65"/>
      <c r="D105" s="26">
        <v>2210000</v>
      </c>
      <c r="E105" s="24">
        <v>550050</v>
      </c>
      <c r="F105" s="25">
        <f t="shared" si="3"/>
        <v>0.24889140271493213</v>
      </c>
      <c r="K105" s="20"/>
      <c r="L105" s="70"/>
      <c r="M105" s="70"/>
    </row>
    <row r="106" spans="1:13" s="9" customFormat="1" ht="15" customHeight="1">
      <c r="A106" s="8" t="s">
        <v>35</v>
      </c>
      <c r="B106" s="66" t="s">
        <v>36</v>
      </c>
      <c r="C106" s="67"/>
      <c r="D106" s="23">
        <v>205000</v>
      </c>
      <c r="E106" s="28">
        <f>E107+E108</f>
        <v>17472</v>
      </c>
      <c r="F106" s="29">
        <f t="shared" si="3"/>
        <v>8.522926829268293E-2</v>
      </c>
      <c r="K106" s="19"/>
      <c r="L106" s="71"/>
      <c r="M106" s="71"/>
    </row>
    <row r="107" spans="1:13" s="5" customFormat="1" ht="15" customHeight="1">
      <c r="A107" s="7" t="s">
        <v>11</v>
      </c>
      <c r="B107" s="64" t="s">
        <v>12</v>
      </c>
      <c r="C107" s="65"/>
      <c r="D107" s="26">
        <v>159000</v>
      </c>
      <c r="E107" s="24">
        <v>17472</v>
      </c>
      <c r="F107" s="25">
        <f t="shared" si="3"/>
        <v>0.10988679245283019</v>
      </c>
      <c r="K107" s="20"/>
      <c r="L107" s="70"/>
      <c r="M107" s="70"/>
    </row>
    <row r="108" spans="1:13" s="5" customFormat="1" ht="30" customHeight="1">
      <c r="A108" s="7" t="s">
        <v>21</v>
      </c>
      <c r="B108" s="64" t="s">
        <v>22</v>
      </c>
      <c r="C108" s="65"/>
      <c r="D108" s="26">
        <v>46000</v>
      </c>
      <c r="E108" s="24">
        <v>0</v>
      </c>
      <c r="F108" s="25">
        <f t="shared" si="3"/>
        <v>0</v>
      </c>
      <c r="K108" s="20"/>
      <c r="L108" s="70"/>
      <c r="M108" s="70"/>
    </row>
    <row r="109" spans="1:13" s="9" customFormat="1" ht="15.75" customHeight="1">
      <c r="A109" s="8" t="s">
        <v>37</v>
      </c>
      <c r="B109" s="66" t="s">
        <v>38</v>
      </c>
      <c r="C109" s="67"/>
      <c r="D109" s="23">
        <v>1579900</v>
      </c>
      <c r="E109" s="28">
        <f>E110+E111+E112+E113+E114+E115</f>
        <v>867230.78999999992</v>
      </c>
      <c r="F109" s="29">
        <f t="shared" si="3"/>
        <v>0.54891498829039809</v>
      </c>
      <c r="K109" s="19"/>
      <c r="L109" s="71"/>
      <c r="M109" s="71"/>
    </row>
    <row r="110" spans="1:13" s="5" customFormat="1" ht="15" customHeight="1">
      <c r="A110" s="7" t="s">
        <v>5</v>
      </c>
      <c r="B110" s="64" t="s">
        <v>6</v>
      </c>
      <c r="C110" s="65"/>
      <c r="D110" s="26">
        <v>1075890</v>
      </c>
      <c r="E110" s="24">
        <v>631911.43999999994</v>
      </c>
      <c r="F110" s="25">
        <f t="shared" si="3"/>
        <v>0.58733833384453793</v>
      </c>
      <c r="K110" s="20"/>
      <c r="L110" s="70"/>
      <c r="M110" s="70"/>
    </row>
    <row r="111" spans="1:13" s="5" customFormat="1" ht="15" customHeight="1">
      <c r="A111" s="7" t="s">
        <v>7</v>
      </c>
      <c r="B111" s="64" t="s">
        <v>8</v>
      </c>
      <c r="C111" s="65"/>
      <c r="D111" s="26">
        <v>236940</v>
      </c>
      <c r="E111" s="24">
        <v>134867.28</v>
      </c>
      <c r="F111" s="25">
        <f t="shared" si="3"/>
        <v>0.56920435553304638</v>
      </c>
      <c r="K111" s="20"/>
      <c r="L111" s="70"/>
      <c r="M111" s="70"/>
    </row>
    <row r="112" spans="1:13" s="5" customFormat="1" ht="15" customHeight="1">
      <c r="A112" s="7" t="s">
        <v>11</v>
      </c>
      <c r="B112" s="64" t="s">
        <v>12</v>
      </c>
      <c r="C112" s="65"/>
      <c r="D112" s="26">
        <v>4270</v>
      </c>
      <c r="E112" s="24">
        <v>2123.2199999999998</v>
      </c>
      <c r="F112" s="25">
        <f t="shared" si="3"/>
        <v>0.49724121779859481</v>
      </c>
      <c r="K112" s="20"/>
      <c r="L112" s="70"/>
      <c r="M112" s="70"/>
    </row>
    <row r="113" spans="1:13" s="5" customFormat="1" ht="15" customHeight="1">
      <c r="A113" s="7" t="s">
        <v>15</v>
      </c>
      <c r="B113" s="53" t="s">
        <v>16</v>
      </c>
      <c r="C113" s="53"/>
      <c r="D113" s="26">
        <v>2400</v>
      </c>
      <c r="E113" s="24">
        <v>828.37</v>
      </c>
      <c r="F113" s="25">
        <f t="shared" si="3"/>
        <v>0.34515416666666665</v>
      </c>
      <c r="K113" s="20"/>
      <c r="L113" s="70"/>
      <c r="M113" s="70"/>
    </row>
    <row r="114" spans="1:13" s="5" customFormat="1" ht="15" customHeight="1">
      <c r="A114" s="7" t="s">
        <v>17</v>
      </c>
      <c r="B114" s="53" t="s">
        <v>18</v>
      </c>
      <c r="C114" s="53"/>
      <c r="D114" s="26">
        <v>110400</v>
      </c>
      <c r="E114" s="24">
        <v>0</v>
      </c>
      <c r="F114" s="25">
        <f t="shared" si="3"/>
        <v>0</v>
      </c>
      <c r="K114" s="21"/>
      <c r="L114" s="21"/>
      <c r="M114" s="21"/>
    </row>
    <row r="115" spans="1:13" s="5" customFormat="1" ht="15" customHeight="1">
      <c r="A115" s="7" t="s">
        <v>39</v>
      </c>
      <c r="B115" s="53" t="s">
        <v>40</v>
      </c>
      <c r="C115" s="53"/>
      <c r="D115" s="26">
        <v>150000</v>
      </c>
      <c r="E115" s="24">
        <v>97500.479999999996</v>
      </c>
      <c r="F115" s="25">
        <f t="shared" si="3"/>
        <v>0.6500032</v>
      </c>
      <c r="K115" s="21"/>
      <c r="L115" s="21"/>
      <c r="M115" s="21"/>
    </row>
    <row r="116" spans="1:13" s="9" customFormat="1" ht="15" customHeight="1">
      <c r="A116" s="8" t="s">
        <v>41</v>
      </c>
      <c r="B116" s="55" t="s">
        <v>42</v>
      </c>
      <c r="C116" s="55"/>
      <c r="D116" s="23">
        <v>1200000</v>
      </c>
      <c r="E116" s="28">
        <f>E117+E118+E119</f>
        <v>162759</v>
      </c>
      <c r="F116" s="29">
        <f t="shared" si="3"/>
        <v>0.13563249999999999</v>
      </c>
      <c r="K116" s="31"/>
      <c r="L116" s="31"/>
      <c r="M116" s="31"/>
    </row>
    <row r="117" spans="1:13" s="5" customFormat="1" ht="15" customHeight="1">
      <c r="A117" s="7" t="s">
        <v>9</v>
      </c>
      <c r="B117" s="53" t="s">
        <v>10</v>
      </c>
      <c r="C117" s="53"/>
      <c r="D117" s="26">
        <v>495000</v>
      </c>
      <c r="E117" s="24">
        <v>12359</v>
      </c>
      <c r="F117" s="25">
        <f t="shared" si="3"/>
        <v>2.4967676767676767E-2</v>
      </c>
      <c r="K117" s="21"/>
      <c r="L117" s="21"/>
      <c r="M117" s="21"/>
    </row>
    <row r="118" spans="1:13" s="5" customFormat="1" ht="15" customHeight="1">
      <c r="A118" s="7" t="s">
        <v>11</v>
      </c>
      <c r="B118" s="53" t="s">
        <v>12</v>
      </c>
      <c r="C118" s="53"/>
      <c r="D118" s="26">
        <v>23000</v>
      </c>
      <c r="E118" s="24">
        <v>2400</v>
      </c>
      <c r="F118" s="25">
        <f t="shared" si="3"/>
        <v>0.10434782608695652</v>
      </c>
      <c r="K118" s="21"/>
      <c r="L118" s="21"/>
      <c r="M118" s="21"/>
    </row>
    <row r="119" spans="1:13" s="5" customFormat="1" ht="29.25" customHeight="1">
      <c r="A119" s="7" t="s">
        <v>21</v>
      </c>
      <c r="B119" s="53" t="s">
        <v>22</v>
      </c>
      <c r="C119" s="53"/>
      <c r="D119" s="26">
        <v>682000</v>
      </c>
      <c r="E119" s="24">
        <v>148000</v>
      </c>
      <c r="F119" s="25">
        <f t="shared" si="3"/>
        <v>0.21700879765395895</v>
      </c>
    </row>
    <row r="120" spans="1:13" s="9" customFormat="1" ht="29.25" customHeight="1">
      <c r="A120" s="8" t="s">
        <v>43</v>
      </c>
      <c r="B120" s="55" t="s">
        <v>44</v>
      </c>
      <c r="C120" s="55"/>
      <c r="D120" s="23">
        <v>140000</v>
      </c>
      <c r="E120" s="28">
        <f>E121</f>
        <v>62000</v>
      </c>
      <c r="F120" s="29">
        <f t="shared" si="3"/>
        <v>0.44285714285714284</v>
      </c>
    </row>
    <row r="121" spans="1:13" s="5" customFormat="1" ht="29.25" customHeight="1">
      <c r="A121" s="7" t="s">
        <v>21</v>
      </c>
      <c r="B121" s="53" t="s">
        <v>22</v>
      </c>
      <c r="C121" s="53"/>
      <c r="D121" s="26">
        <v>140000</v>
      </c>
      <c r="E121" s="24">
        <v>62000</v>
      </c>
      <c r="F121" s="25">
        <f t="shared" si="3"/>
        <v>0.44285714285714284</v>
      </c>
    </row>
    <row r="122" spans="1:13" s="9" customFormat="1" ht="31.5" customHeight="1">
      <c r="A122" s="8" t="s">
        <v>45</v>
      </c>
      <c r="B122" s="55" t="s">
        <v>46</v>
      </c>
      <c r="C122" s="55"/>
      <c r="D122" s="23">
        <v>1340000</v>
      </c>
      <c r="E122" s="28">
        <f>E123+E124</f>
        <v>748865.33</v>
      </c>
      <c r="F122" s="29">
        <f t="shared" si="3"/>
        <v>0.55885472388059698</v>
      </c>
    </row>
    <row r="123" spans="1:13" s="5" customFormat="1" ht="15" customHeight="1">
      <c r="A123" s="7" t="s">
        <v>9</v>
      </c>
      <c r="B123" s="53" t="s">
        <v>10</v>
      </c>
      <c r="C123" s="53"/>
      <c r="D123" s="26">
        <v>340000</v>
      </c>
      <c r="E123" s="24">
        <v>191039.63</v>
      </c>
      <c r="F123" s="25">
        <f t="shared" si="3"/>
        <v>0.5618812647058824</v>
      </c>
    </row>
    <row r="124" spans="1:13" s="5" customFormat="1" ht="30" customHeight="1">
      <c r="A124" s="7" t="s">
        <v>47</v>
      </c>
      <c r="B124" s="53" t="s">
        <v>72</v>
      </c>
      <c r="C124" s="53"/>
      <c r="D124" s="26">
        <v>1000000</v>
      </c>
      <c r="E124" s="24">
        <v>557825.69999999995</v>
      </c>
      <c r="F124" s="25">
        <f t="shared" si="3"/>
        <v>0.55782569999999998</v>
      </c>
    </row>
    <row r="125" spans="1:13" s="9" customFormat="1" ht="29.25" customHeight="1">
      <c r="A125" s="8" t="s">
        <v>49</v>
      </c>
      <c r="B125" s="55" t="s">
        <v>50</v>
      </c>
      <c r="C125" s="55"/>
      <c r="D125" s="23">
        <v>6167700</v>
      </c>
      <c r="E125" s="28">
        <f>E126+E127+E128</f>
        <v>4339046.72</v>
      </c>
      <c r="F125" s="29">
        <f t="shared" si="3"/>
        <v>0.70351131215850315</v>
      </c>
    </row>
    <row r="126" spans="1:13" s="15" customFormat="1" ht="30" customHeight="1">
      <c r="A126" s="14" t="s">
        <v>47</v>
      </c>
      <c r="B126" s="59" t="s">
        <v>76</v>
      </c>
      <c r="C126" s="59"/>
      <c r="D126" s="44">
        <v>2900000</v>
      </c>
      <c r="E126" s="27">
        <v>2900000</v>
      </c>
      <c r="F126" s="45">
        <f t="shared" si="3"/>
        <v>1</v>
      </c>
    </row>
    <row r="127" spans="1:13" s="15" customFormat="1" ht="30" customHeight="1">
      <c r="A127" s="14" t="s">
        <v>47</v>
      </c>
      <c r="B127" s="59" t="s">
        <v>77</v>
      </c>
      <c r="C127" s="59"/>
      <c r="D127" s="44">
        <v>3267700</v>
      </c>
      <c r="E127" s="27">
        <v>1439046.72</v>
      </c>
      <c r="F127" s="45">
        <f t="shared" si="3"/>
        <v>0.44038520059981023</v>
      </c>
    </row>
    <row r="128" spans="1:13" s="15" customFormat="1" ht="30" customHeight="1">
      <c r="A128" s="14" t="s">
        <v>47</v>
      </c>
      <c r="B128" s="59" t="s">
        <v>78</v>
      </c>
      <c r="C128" s="59"/>
      <c r="D128" s="44">
        <v>0</v>
      </c>
      <c r="E128" s="27">
        <v>0</v>
      </c>
      <c r="F128" s="45">
        <v>0</v>
      </c>
    </row>
    <row r="129" spans="1:6" s="9" customFormat="1" ht="30" customHeight="1">
      <c r="A129" s="8" t="s">
        <v>51</v>
      </c>
      <c r="B129" s="55" t="s">
        <v>52</v>
      </c>
      <c r="C129" s="55"/>
      <c r="D129" s="23">
        <v>450000</v>
      </c>
      <c r="E129" s="28">
        <f>E130</f>
        <v>0</v>
      </c>
      <c r="F129" s="29">
        <f t="shared" si="3"/>
        <v>0</v>
      </c>
    </row>
    <row r="130" spans="1:6" s="5" customFormat="1" ht="15" customHeight="1">
      <c r="A130" s="7" t="s">
        <v>47</v>
      </c>
      <c r="B130" s="53" t="s">
        <v>48</v>
      </c>
      <c r="C130" s="53"/>
      <c r="D130" s="26">
        <v>450000</v>
      </c>
      <c r="E130" s="24">
        <v>0</v>
      </c>
      <c r="F130" s="25">
        <f t="shared" si="3"/>
        <v>0</v>
      </c>
    </row>
    <row r="131" spans="1:6" s="9" customFormat="1" ht="15" customHeight="1">
      <c r="A131" s="8" t="s">
        <v>53</v>
      </c>
      <c r="B131" s="55" t="s">
        <v>54</v>
      </c>
      <c r="C131" s="55"/>
      <c r="D131" s="23">
        <v>14750000</v>
      </c>
      <c r="E131" s="28">
        <f>E132+E133+E134</f>
        <v>10816827.890000001</v>
      </c>
      <c r="F131" s="29">
        <f t="shared" si="3"/>
        <v>0.73334426372881356</v>
      </c>
    </row>
    <row r="132" spans="1:6" s="5" customFormat="1" ht="15" customHeight="1">
      <c r="A132" s="7" t="s">
        <v>17</v>
      </c>
      <c r="B132" s="53" t="s">
        <v>18</v>
      </c>
      <c r="C132" s="53"/>
      <c r="D132" s="26">
        <v>3000000</v>
      </c>
      <c r="E132" s="24">
        <v>2187629.16</v>
      </c>
      <c r="F132" s="25">
        <f t="shared" si="3"/>
        <v>0.72920972000000006</v>
      </c>
    </row>
    <row r="133" spans="1:6" s="15" customFormat="1" ht="30" customHeight="1">
      <c r="A133" s="14" t="s">
        <v>47</v>
      </c>
      <c r="B133" s="59" t="s">
        <v>74</v>
      </c>
      <c r="C133" s="59"/>
      <c r="D133" s="44">
        <v>11400000</v>
      </c>
      <c r="E133" s="27">
        <v>8449198.7300000004</v>
      </c>
      <c r="F133" s="45">
        <f t="shared" si="3"/>
        <v>0.74115778333333338</v>
      </c>
    </row>
    <row r="134" spans="1:6" s="15" customFormat="1" ht="30" customHeight="1">
      <c r="A134" s="14">
        <v>2610</v>
      </c>
      <c r="B134" s="59" t="s">
        <v>75</v>
      </c>
      <c r="C134" s="59"/>
      <c r="D134" s="44">
        <v>350000</v>
      </c>
      <c r="E134" s="27">
        <v>180000</v>
      </c>
      <c r="F134" s="45">
        <f t="shared" si="3"/>
        <v>0.51428571428571423</v>
      </c>
    </row>
    <row r="135" spans="1:6" s="9" customFormat="1" ht="15" customHeight="1">
      <c r="A135" s="8" t="s">
        <v>55</v>
      </c>
      <c r="B135" s="55" t="s">
        <v>56</v>
      </c>
      <c r="C135" s="55"/>
      <c r="D135" s="23">
        <v>620000</v>
      </c>
      <c r="E135" s="28">
        <f>E136</f>
        <v>326113.56</v>
      </c>
      <c r="F135" s="29">
        <f t="shared" si="3"/>
        <v>0.52598961290322577</v>
      </c>
    </row>
    <row r="136" spans="1:6" s="5" customFormat="1" ht="15" customHeight="1">
      <c r="A136" s="7" t="s">
        <v>47</v>
      </c>
      <c r="B136" s="53" t="s">
        <v>48</v>
      </c>
      <c r="C136" s="53"/>
      <c r="D136" s="26">
        <v>620000</v>
      </c>
      <c r="E136" s="24">
        <v>326113.56</v>
      </c>
      <c r="F136" s="25">
        <f t="shared" si="3"/>
        <v>0.52598961290322577</v>
      </c>
    </row>
    <row r="137" spans="1:6" s="9" customFormat="1" ht="15" customHeight="1">
      <c r="A137" s="8" t="s">
        <v>57</v>
      </c>
      <c r="B137" s="55" t="s">
        <v>36</v>
      </c>
      <c r="C137" s="55"/>
      <c r="D137" s="23">
        <v>3616700</v>
      </c>
      <c r="E137" s="28">
        <f>E138+E139+E140+E141</f>
        <v>875311.41</v>
      </c>
      <c r="F137" s="29">
        <f t="shared" ref="F137:F142" si="4">E137/D137</f>
        <v>0.24201935742527719</v>
      </c>
    </row>
    <row r="138" spans="1:6" s="5" customFormat="1" ht="15" customHeight="1">
      <c r="A138" s="7" t="s">
        <v>9</v>
      </c>
      <c r="B138" s="53" t="s">
        <v>10</v>
      </c>
      <c r="C138" s="53"/>
      <c r="D138" s="26">
        <v>550000</v>
      </c>
      <c r="E138" s="24">
        <v>40555.019999999997</v>
      </c>
      <c r="F138" s="25">
        <f t="shared" si="4"/>
        <v>7.3736399999999994E-2</v>
      </c>
    </row>
    <row r="139" spans="1:6" s="5" customFormat="1" ht="15" customHeight="1">
      <c r="A139" s="7" t="s">
        <v>11</v>
      </c>
      <c r="B139" s="53" t="s">
        <v>12</v>
      </c>
      <c r="C139" s="53"/>
      <c r="D139" s="26">
        <v>966700</v>
      </c>
      <c r="E139" s="24">
        <v>85610.39</v>
      </c>
      <c r="F139" s="25">
        <f t="shared" si="4"/>
        <v>8.855941864073652E-2</v>
      </c>
    </row>
    <row r="140" spans="1:6" s="5" customFormat="1" ht="30" customHeight="1">
      <c r="A140" s="7" t="s">
        <v>21</v>
      </c>
      <c r="B140" s="53" t="s">
        <v>22</v>
      </c>
      <c r="C140" s="53"/>
      <c r="D140" s="26">
        <v>700000</v>
      </c>
      <c r="E140" s="24">
        <v>0</v>
      </c>
      <c r="F140" s="25">
        <f t="shared" si="4"/>
        <v>0</v>
      </c>
    </row>
    <row r="141" spans="1:6" s="5" customFormat="1" ht="30" customHeight="1">
      <c r="A141" s="7" t="s">
        <v>47</v>
      </c>
      <c r="B141" s="53" t="s">
        <v>73</v>
      </c>
      <c r="C141" s="53"/>
      <c r="D141" s="26">
        <v>1400000</v>
      </c>
      <c r="E141" s="24">
        <v>749146</v>
      </c>
      <c r="F141" s="25">
        <f t="shared" si="4"/>
        <v>0.5351042857142857</v>
      </c>
    </row>
    <row r="142" spans="1:6" s="36" customFormat="1" ht="20.25" customHeight="1">
      <c r="A142" s="4" t="s">
        <v>58</v>
      </c>
      <c r="B142" s="69" t="s">
        <v>59</v>
      </c>
      <c r="C142" s="69"/>
      <c r="D142" s="33">
        <v>79449300</v>
      </c>
      <c r="E142" s="34">
        <f>E5+E16+E104+E106+E109+E116+E120+E122+E125+E129+E131+E135+E137</f>
        <v>43151747.169999994</v>
      </c>
      <c r="F142" s="35">
        <f t="shared" si="4"/>
        <v>0.54313564965330086</v>
      </c>
    </row>
    <row r="143" spans="1:6" s="5" customFormat="1" ht="9.9499999999999993" customHeight="1"/>
    <row r="144" spans="1:6" s="5" customFormat="1" ht="9.75" customHeight="1"/>
    <row r="145" spans="1:9" s="5" customFormat="1" ht="17.100000000000001" customHeight="1">
      <c r="A145" s="13" t="s">
        <v>64</v>
      </c>
      <c r="B145" s="13"/>
      <c r="D145" s="12"/>
      <c r="E145" s="68" t="s">
        <v>60</v>
      </c>
      <c r="F145" s="68"/>
      <c r="G145" s="12"/>
      <c r="H145" s="68"/>
      <c r="I145" s="68"/>
    </row>
    <row r="146" spans="1:9" s="5" customFormat="1" ht="12" customHeight="1">
      <c r="A146" s="13"/>
      <c r="B146" s="13"/>
    </row>
  </sheetData>
  <mergeCells count="168">
    <mergeCell ref="L96:M96"/>
    <mergeCell ref="B134:C134"/>
    <mergeCell ref="B127:C127"/>
    <mergeCell ref="B128:C128"/>
    <mergeCell ref="L111:M111"/>
    <mergeCell ref="L112:M112"/>
    <mergeCell ref="L113:M113"/>
    <mergeCell ref="L107:M107"/>
    <mergeCell ref="L108:M108"/>
    <mergeCell ref="L109:M109"/>
    <mergeCell ref="L110:M110"/>
    <mergeCell ref="B131:C131"/>
    <mergeCell ref="B132:C132"/>
    <mergeCell ref="B133:C133"/>
    <mergeCell ref="B126:C126"/>
    <mergeCell ref="B129:C129"/>
    <mergeCell ref="B130:C130"/>
    <mergeCell ref="B123:C123"/>
    <mergeCell ref="B124:C124"/>
    <mergeCell ref="B125:C125"/>
    <mergeCell ref="B122:C122"/>
    <mergeCell ref="B95:C95"/>
    <mergeCell ref="B96:C96"/>
    <mergeCell ref="B97:C97"/>
    <mergeCell ref="B98:C98"/>
    <mergeCell ref="B99:C99"/>
    <mergeCell ref="B100:C100"/>
    <mergeCell ref="B119:C119"/>
    <mergeCell ref="B116:C116"/>
    <mergeCell ref="L89:M89"/>
    <mergeCell ref="L90:M90"/>
    <mergeCell ref="L91:M91"/>
    <mergeCell ref="L92:M92"/>
    <mergeCell ref="L93:M93"/>
    <mergeCell ref="B89:C89"/>
    <mergeCell ref="B90:C90"/>
    <mergeCell ref="B91:C91"/>
    <mergeCell ref="B92:C92"/>
    <mergeCell ref="B93:C93"/>
    <mergeCell ref="L97:M97"/>
    <mergeCell ref="L98:M98"/>
    <mergeCell ref="L99:M99"/>
    <mergeCell ref="B117:C117"/>
    <mergeCell ref="B118:C118"/>
    <mergeCell ref="L95:M95"/>
    <mergeCell ref="L104:M104"/>
    <mergeCell ref="L100:M100"/>
    <mergeCell ref="L101:M101"/>
    <mergeCell ref="L102:M102"/>
    <mergeCell ref="L103:M103"/>
    <mergeCell ref="B104:C104"/>
    <mergeCell ref="B105:C105"/>
    <mergeCell ref="L105:M105"/>
    <mergeCell ref="L106:M106"/>
    <mergeCell ref="B106:C106"/>
    <mergeCell ref="B101:C101"/>
    <mergeCell ref="B102:C102"/>
    <mergeCell ref="B103:C103"/>
    <mergeCell ref="L94:M94"/>
    <mergeCell ref="B76:C76"/>
    <mergeCell ref="B77:C77"/>
    <mergeCell ref="B78:C78"/>
    <mergeCell ref="B79:C79"/>
    <mergeCell ref="B68:C68"/>
    <mergeCell ref="B69:C69"/>
    <mergeCell ref="B70:C70"/>
    <mergeCell ref="B71:C71"/>
    <mergeCell ref="B72:C72"/>
    <mergeCell ref="B73:C73"/>
    <mergeCell ref="B94:C94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65:C65"/>
    <mergeCell ref="B66:C66"/>
    <mergeCell ref="B67:C67"/>
    <mergeCell ref="B56:C56"/>
    <mergeCell ref="B57:C57"/>
    <mergeCell ref="B58:C58"/>
    <mergeCell ref="B59:C59"/>
    <mergeCell ref="B74:C74"/>
    <mergeCell ref="B75:C75"/>
    <mergeCell ref="B60:C60"/>
    <mergeCell ref="B61:C61"/>
    <mergeCell ref="B39:C39"/>
    <mergeCell ref="B40:C40"/>
    <mergeCell ref="B41:C41"/>
    <mergeCell ref="B42:C42"/>
    <mergeCell ref="B43:C43"/>
    <mergeCell ref="B46:C46"/>
    <mergeCell ref="B62:C62"/>
    <mergeCell ref="B63:C63"/>
    <mergeCell ref="B64:C64"/>
    <mergeCell ref="B44:C44"/>
    <mergeCell ref="B45:C45"/>
    <mergeCell ref="B47:C47"/>
    <mergeCell ref="B48:C48"/>
    <mergeCell ref="B54:C54"/>
    <mergeCell ref="B55:C55"/>
    <mergeCell ref="B49:C49"/>
    <mergeCell ref="B50:C50"/>
    <mergeCell ref="H145:I145"/>
    <mergeCell ref="E145:F145"/>
    <mergeCell ref="B141:C141"/>
    <mergeCell ref="B142:C142"/>
    <mergeCell ref="B138:C138"/>
    <mergeCell ref="B139:C139"/>
    <mergeCell ref="B140:C140"/>
    <mergeCell ref="B135:C135"/>
    <mergeCell ref="B136:C136"/>
    <mergeCell ref="B137:C137"/>
    <mergeCell ref="B113:C113"/>
    <mergeCell ref="B114:C114"/>
    <mergeCell ref="B115:C115"/>
    <mergeCell ref="B110:C110"/>
    <mergeCell ref="B111:C111"/>
    <mergeCell ref="B112:C112"/>
    <mergeCell ref="B107:C107"/>
    <mergeCell ref="B108:C108"/>
    <mergeCell ref="B109:C109"/>
    <mergeCell ref="B26:C26"/>
    <mergeCell ref="B21:C21"/>
    <mergeCell ref="B22:C22"/>
    <mergeCell ref="B23:C23"/>
    <mergeCell ref="B18:C18"/>
    <mergeCell ref="B19:C19"/>
    <mergeCell ref="B20:C20"/>
    <mergeCell ref="B120:C120"/>
    <mergeCell ref="B121:C121"/>
    <mergeCell ref="B32:C32"/>
    <mergeCell ref="B33:C33"/>
    <mergeCell ref="B34:C34"/>
    <mergeCell ref="B35:C35"/>
    <mergeCell ref="B36:C36"/>
    <mergeCell ref="B37:C37"/>
    <mergeCell ref="B27:C27"/>
    <mergeCell ref="B28:C28"/>
    <mergeCell ref="B29:C29"/>
    <mergeCell ref="B30:C30"/>
    <mergeCell ref="B31:C31"/>
    <mergeCell ref="B38:C38"/>
    <mergeCell ref="B51:C51"/>
    <mergeCell ref="B52:C52"/>
    <mergeCell ref="B53:C53"/>
    <mergeCell ref="B17:C17"/>
    <mergeCell ref="B12:C12"/>
    <mergeCell ref="B13:C13"/>
    <mergeCell ref="B14:C14"/>
    <mergeCell ref="B9:C9"/>
    <mergeCell ref="B10:C10"/>
    <mergeCell ref="B11:C11"/>
    <mergeCell ref="B24:C24"/>
    <mergeCell ref="B25:C25"/>
    <mergeCell ref="B6:C6"/>
    <mergeCell ref="B7:C7"/>
    <mergeCell ref="B8:C8"/>
    <mergeCell ref="B4:C4"/>
    <mergeCell ref="B5:C5"/>
    <mergeCell ref="A2:F2"/>
    <mergeCell ref="A3:F3"/>
    <mergeCell ref="B15:C15"/>
    <mergeCell ref="B16:C16"/>
  </mergeCells>
  <pageMargins left="0.25" right="0.30694444444444446" top="0.25" bottom="0.25" header="0.3" footer="0.3"/>
  <pageSetup paperSize="9" scale="98" fitToHeight="1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M143"/>
  <sheetViews>
    <sheetView showGridLines="0" view="pageBreakPreview" zoomScale="60" zoomScaleNormal="100" workbookViewId="0">
      <selection activeCell="L19" sqref="L19"/>
    </sheetView>
  </sheetViews>
  <sheetFormatPr defaultRowHeight="15"/>
  <cols>
    <col min="1" max="1" width="7" customWidth="1"/>
    <col min="2" max="2" width="29.85546875" customWidth="1"/>
    <col min="3" max="3" width="37.5703125" customWidth="1"/>
    <col min="4" max="4" width="16.85546875" customWidth="1"/>
    <col min="5" max="5" width="18" style="32" customWidth="1"/>
    <col min="6" max="6" width="12.42578125" customWidth="1"/>
    <col min="7" max="7" width="6.28515625" customWidth="1"/>
  </cols>
  <sheetData>
    <row r="1" spans="1:6" s="5" customFormat="1" ht="6" customHeight="1"/>
    <row r="2" spans="1:6" s="2" customFormat="1" ht="19.5" customHeight="1">
      <c r="A2" s="56" t="s">
        <v>61</v>
      </c>
      <c r="B2" s="56"/>
      <c r="C2" s="56"/>
      <c r="D2" s="56"/>
      <c r="E2" s="56"/>
      <c r="F2" s="56"/>
    </row>
    <row r="3" spans="1:6" s="3" customFormat="1" ht="18" customHeight="1">
      <c r="A3" s="57" t="s">
        <v>0</v>
      </c>
      <c r="B3" s="57"/>
      <c r="C3" s="57"/>
      <c r="D3" s="57"/>
      <c r="E3" s="57"/>
      <c r="F3" s="57"/>
    </row>
    <row r="4" spans="1:6" s="11" customFormat="1" ht="45" customHeight="1">
      <c r="A4" s="41" t="s">
        <v>1</v>
      </c>
      <c r="B4" s="54" t="s">
        <v>2</v>
      </c>
      <c r="C4" s="54"/>
      <c r="D4" s="41" t="s">
        <v>62</v>
      </c>
      <c r="E4" s="52" t="s">
        <v>79</v>
      </c>
      <c r="F4" s="41" t="s">
        <v>63</v>
      </c>
    </row>
    <row r="5" spans="1:6" s="9" customFormat="1" ht="43.5" customHeight="1">
      <c r="A5" s="6" t="s">
        <v>3</v>
      </c>
      <c r="B5" s="55" t="s">
        <v>4</v>
      </c>
      <c r="C5" s="55"/>
      <c r="D5" s="23">
        <v>13923000</v>
      </c>
      <c r="E5" s="28">
        <f>E6+E7+E8+E9+E10+E11+E12+E13+E14+E15</f>
        <v>6359338.8499999996</v>
      </c>
      <c r="F5" s="29">
        <f>E5/D5</f>
        <v>0.45675061768297059</v>
      </c>
    </row>
    <row r="6" spans="1:6" s="5" customFormat="1" ht="15" customHeight="1">
      <c r="A6" s="7" t="s">
        <v>5</v>
      </c>
      <c r="B6" s="53" t="s">
        <v>6</v>
      </c>
      <c r="C6" s="53"/>
      <c r="D6" s="26">
        <v>9050000</v>
      </c>
      <c r="E6" s="24">
        <v>4208470.54</v>
      </c>
      <c r="F6" s="25">
        <f t="shared" ref="F6:F69" si="0">E6/D6</f>
        <v>0.46502436906077349</v>
      </c>
    </row>
    <row r="7" spans="1:6" s="5" customFormat="1" ht="15" customHeight="1">
      <c r="A7" s="7" t="s">
        <v>7</v>
      </c>
      <c r="B7" s="53" t="s">
        <v>8</v>
      </c>
      <c r="C7" s="53"/>
      <c r="D7" s="26">
        <v>1991000</v>
      </c>
      <c r="E7" s="24">
        <v>938764.86</v>
      </c>
      <c r="F7" s="25">
        <f t="shared" si="0"/>
        <v>0.47150419889502759</v>
      </c>
    </row>
    <row r="8" spans="1:6" s="5" customFormat="1" ht="15" customHeight="1">
      <c r="A8" s="7" t="s">
        <v>9</v>
      </c>
      <c r="B8" s="53" t="s">
        <v>10</v>
      </c>
      <c r="C8" s="53"/>
      <c r="D8" s="26">
        <v>850000</v>
      </c>
      <c r="E8" s="24">
        <v>611241.88</v>
      </c>
      <c r="F8" s="25">
        <f t="shared" si="0"/>
        <v>0.71910809411764709</v>
      </c>
    </row>
    <row r="9" spans="1:6" s="5" customFormat="1" ht="15" customHeight="1">
      <c r="A9" s="7" t="s">
        <v>11</v>
      </c>
      <c r="B9" s="53" t="s">
        <v>12</v>
      </c>
      <c r="C9" s="53"/>
      <c r="D9" s="26">
        <v>642200</v>
      </c>
      <c r="E9" s="24">
        <v>213882.83</v>
      </c>
      <c r="F9" s="25">
        <f t="shared" si="0"/>
        <v>0.33304707256306443</v>
      </c>
    </row>
    <row r="10" spans="1:6" s="5" customFormat="1" ht="15" customHeight="1">
      <c r="A10" s="7" t="s">
        <v>13</v>
      </c>
      <c r="B10" s="53" t="s">
        <v>14</v>
      </c>
      <c r="C10" s="53"/>
      <c r="D10" s="26">
        <v>10000</v>
      </c>
      <c r="E10" s="24">
        <v>5779.48</v>
      </c>
      <c r="F10" s="25">
        <f t="shared" si="0"/>
        <v>0.57794799999999991</v>
      </c>
    </row>
    <row r="11" spans="1:6" s="5" customFormat="1" ht="15" customHeight="1">
      <c r="A11" s="7" t="s">
        <v>15</v>
      </c>
      <c r="B11" s="53" t="s">
        <v>16</v>
      </c>
      <c r="C11" s="53"/>
      <c r="D11" s="26">
        <v>12000</v>
      </c>
      <c r="E11" s="24">
        <v>1496.06</v>
      </c>
      <c r="F11" s="25">
        <f t="shared" si="0"/>
        <v>0.12467166666666667</v>
      </c>
    </row>
    <row r="12" spans="1:6" s="5" customFormat="1" ht="15" customHeight="1">
      <c r="A12" s="7" t="s">
        <v>17</v>
      </c>
      <c r="B12" s="53" t="s">
        <v>18</v>
      </c>
      <c r="C12" s="53"/>
      <c r="D12" s="26">
        <v>600000</v>
      </c>
      <c r="E12" s="24">
        <v>108081.77</v>
      </c>
      <c r="F12" s="25">
        <f t="shared" si="0"/>
        <v>0.18013628333333334</v>
      </c>
    </row>
    <row r="13" spans="1:6" s="5" customFormat="1" ht="15" customHeight="1">
      <c r="A13" s="7" t="s">
        <v>19</v>
      </c>
      <c r="B13" s="53" t="s">
        <v>20</v>
      </c>
      <c r="C13" s="53"/>
      <c r="D13" s="26">
        <v>600000</v>
      </c>
      <c r="E13" s="24">
        <v>193390.04</v>
      </c>
      <c r="F13" s="25">
        <f t="shared" si="0"/>
        <v>0.32231673333333333</v>
      </c>
    </row>
    <row r="14" spans="1:6" s="5" customFormat="1" ht="29.25" customHeight="1">
      <c r="A14" s="7" t="s">
        <v>21</v>
      </c>
      <c r="B14" s="53" t="s">
        <v>22</v>
      </c>
      <c r="C14" s="53"/>
      <c r="D14" s="26">
        <v>7800</v>
      </c>
      <c r="E14" s="24">
        <v>7800</v>
      </c>
      <c r="F14" s="25">
        <f t="shared" si="0"/>
        <v>1</v>
      </c>
    </row>
    <row r="15" spans="1:6" s="5" customFormat="1" ht="15" customHeight="1">
      <c r="A15" s="7" t="s">
        <v>23</v>
      </c>
      <c r="B15" s="53" t="s">
        <v>24</v>
      </c>
      <c r="C15" s="53"/>
      <c r="D15" s="26">
        <v>160000</v>
      </c>
      <c r="E15" s="24">
        <v>70431.39</v>
      </c>
      <c r="F15" s="25">
        <f t="shared" si="0"/>
        <v>0.4401961875</v>
      </c>
    </row>
    <row r="16" spans="1:6" s="22" customFormat="1" ht="15" customHeight="1">
      <c r="A16" s="16" t="s">
        <v>25</v>
      </c>
      <c r="B16" s="58" t="s">
        <v>26</v>
      </c>
      <c r="C16" s="58"/>
      <c r="D16" s="42">
        <v>33247000</v>
      </c>
      <c r="E16" s="30">
        <f t="shared" ref="E16:E26" si="1">E27+E38+E49+E60+E71+E82+E93</f>
        <v>18026731.620000001</v>
      </c>
      <c r="F16" s="43">
        <f t="shared" si="0"/>
        <v>0.54220626282070561</v>
      </c>
    </row>
    <row r="17" spans="1:6" s="15" customFormat="1" ht="15" customHeight="1">
      <c r="A17" s="14" t="s">
        <v>5</v>
      </c>
      <c r="B17" s="59" t="s">
        <v>6</v>
      </c>
      <c r="C17" s="59"/>
      <c r="D17" s="44">
        <v>20438600</v>
      </c>
      <c r="E17" s="27">
        <f t="shared" si="1"/>
        <v>11321981.82</v>
      </c>
      <c r="F17" s="45">
        <f t="shared" si="0"/>
        <v>0.55395094673803491</v>
      </c>
    </row>
    <row r="18" spans="1:6" s="15" customFormat="1" ht="15" customHeight="1">
      <c r="A18" s="14" t="s">
        <v>7</v>
      </c>
      <c r="B18" s="59" t="s">
        <v>8</v>
      </c>
      <c r="C18" s="59"/>
      <c r="D18" s="44">
        <v>4540580</v>
      </c>
      <c r="E18" s="27">
        <f t="shared" si="1"/>
        <v>2490015.4000000004</v>
      </c>
      <c r="F18" s="45">
        <f t="shared" si="0"/>
        <v>0.54839148302639762</v>
      </c>
    </row>
    <row r="19" spans="1:6" s="15" customFormat="1" ht="15" customHeight="1">
      <c r="A19" s="14" t="s">
        <v>9</v>
      </c>
      <c r="B19" s="59" t="s">
        <v>10</v>
      </c>
      <c r="C19" s="59"/>
      <c r="D19" s="44">
        <v>815310</v>
      </c>
      <c r="E19" s="27">
        <f t="shared" si="1"/>
        <v>258746.57</v>
      </c>
      <c r="F19" s="45">
        <f t="shared" si="0"/>
        <v>0.31735974046681631</v>
      </c>
    </row>
    <row r="20" spans="1:6" s="15" customFormat="1" ht="15" customHeight="1">
      <c r="A20" s="14" t="s">
        <v>27</v>
      </c>
      <c r="B20" s="59" t="s">
        <v>28</v>
      </c>
      <c r="C20" s="59"/>
      <c r="D20" s="44">
        <v>39000</v>
      </c>
      <c r="E20" s="27">
        <f t="shared" si="1"/>
        <v>11085.65</v>
      </c>
      <c r="F20" s="45">
        <f t="shared" si="0"/>
        <v>0.2842474358974359</v>
      </c>
    </row>
    <row r="21" spans="1:6" s="15" customFormat="1" ht="15" customHeight="1">
      <c r="A21" s="14" t="s">
        <v>29</v>
      </c>
      <c r="B21" s="59" t="s">
        <v>30</v>
      </c>
      <c r="C21" s="59"/>
      <c r="D21" s="44">
        <v>3058420</v>
      </c>
      <c r="E21" s="27">
        <f t="shared" si="1"/>
        <v>1299360.94</v>
      </c>
      <c r="F21" s="45">
        <f t="shared" si="0"/>
        <v>0.42484712367823907</v>
      </c>
    </row>
    <row r="22" spans="1:6" s="15" customFormat="1" ht="15" customHeight="1">
      <c r="A22" s="14" t="s">
        <v>11</v>
      </c>
      <c r="B22" s="59" t="s">
        <v>12</v>
      </c>
      <c r="C22" s="59"/>
      <c r="D22" s="44">
        <v>887600</v>
      </c>
      <c r="E22" s="27">
        <f t="shared" si="1"/>
        <v>573748.36</v>
      </c>
      <c r="F22" s="45">
        <f t="shared" si="0"/>
        <v>0.64640419107706171</v>
      </c>
    </row>
    <row r="23" spans="1:6" s="15" customFormat="1" ht="15" customHeight="1">
      <c r="A23" s="14" t="s">
        <v>13</v>
      </c>
      <c r="B23" s="59" t="s">
        <v>14</v>
      </c>
      <c r="C23" s="59"/>
      <c r="D23" s="44">
        <v>23600</v>
      </c>
      <c r="E23" s="27">
        <f t="shared" si="1"/>
        <v>4126</v>
      </c>
      <c r="F23" s="45">
        <f t="shared" si="0"/>
        <v>0.17483050847457626</v>
      </c>
    </row>
    <row r="24" spans="1:6" s="15" customFormat="1" ht="15" customHeight="1">
      <c r="A24" s="14" t="s">
        <v>15</v>
      </c>
      <c r="B24" s="59" t="s">
        <v>16</v>
      </c>
      <c r="C24" s="59"/>
      <c r="D24" s="44">
        <v>192900</v>
      </c>
      <c r="E24" s="27">
        <f t="shared" si="1"/>
        <v>62589.11</v>
      </c>
      <c r="F24" s="45">
        <f t="shared" si="0"/>
        <v>0.32446402280974601</v>
      </c>
    </row>
    <row r="25" spans="1:6" s="15" customFormat="1" ht="15" customHeight="1">
      <c r="A25" s="14" t="s">
        <v>17</v>
      </c>
      <c r="B25" s="59" t="s">
        <v>18</v>
      </c>
      <c r="C25" s="59"/>
      <c r="D25" s="44">
        <v>713400</v>
      </c>
      <c r="E25" s="27">
        <f t="shared" si="1"/>
        <v>332354.96999999997</v>
      </c>
      <c r="F25" s="45">
        <f t="shared" si="0"/>
        <v>0.46587464255677036</v>
      </c>
    </row>
    <row r="26" spans="1:6" s="15" customFormat="1" ht="15" customHeight="1">
      <c r="A26" s="14" t="s">
        <v>19</v>
      </c>
      <c r="B26" s="59" t="s">
        <v>20</v>
      </c>
      <c r="C26" s="59"/>
      <c r="D26" s="44">
        <v>2537590</v>
      </c>
      <c r="E26" s="27">
        <f t="shared" si="1"/>
        <v>1672722.8</v>
      </c>
      <c r="F26" s="45">
        <f t="shared" si="0"/>
        <v>0.65917772374575878</v>
      </c>
    </row>
    <row r="27" spans="1:6" s="22" customFormat="1" ht="15" hidden="1" customHeight="1">
      <c r="A27" s="16" t="s">
        <v>25</v>
      </c>
      <c r="B27" s="60" t="s">
        <v>65</v>
      </c>
      <c r="C27" s="61"/>
      <c r="D27" s="23">
        <v>1762300</v>
      </c>
      <c r="E27" s="40">
        <f>E28+E29+E30+E31+E32+E33+E34+E35+E36+E37</f>
        <v>986140.66999999993</v>
      </c>
      <c r="F27" s="29">
        <f t="shared" si="0"/>
        <v>0.55957593485785617</v>
      </c>
    </row>
    <row r="28" spans="1:6" s="15" customFormat="1" ht="15" hidden="1" customHeight="1">
      <c r="A28" s="14" t="s">
        <v>5</v>
      </c>
      <c r="B28" s="59" t="s">
        <v>6</v>
      </c>
      <c r="C28" s="59"/>
      <c r="D28" s="26">
        <v>1066000</v>
      </c>
      <c r="E28" s="39">
        <v>612257.44999999995</v>
      </c>
      <c r="F28" s="25">
        <f t="shared" si="0"/>
        <v>0.57435032833020638</v>
      </c>
    </row>
    <row r="29" spans="1:6" s="15" customFormat="1" ht="15" hidden="1" customHeight="1">
      <c r="A29" s="14" t="s">
        <v>7</v>
      </c>
      <c r="B29" s="59" t="s">
        <v>8</v>
      </c>
      <c r="C29" s="59"/>
      <c r="D29" s="26">
        <v>234550</v>
      </c>
      <c r="E29" s="39">
        <v>135674.21</v>
      </c>
      <c r="F29" s="25">
        <f t="shared" si="0"/>
        <v>0.57844472393945845</v>
      </c>
    </row>
    <row r="30" spans="1:6" s="15" customFormat="1" ht="15" hidden="1" customHeight="1">
      <c r="A30" s="14" t="s">
        <v>9</v>
      </c>
      <c r="B30" s="59" t="s">
        <v>10</v>
      </c>
      <c r="C30" s="59"/>
      <c r="D30" s="26">
        <v>84250</v>
      </c>
      <c r="E30" s="39">
        <v>14620.9</v>
      </c>
      <c r="F30" s="25">
        <f t="shared" si="0"/>
        <v>0.17354183976261128</v>
      </c>
    </row>
    <row r="31" spans="1:6" s="15" customFormat="1" ht="15" hidden="1" customHeight="1">
      <c r="A31" s="14" t="s">
        <v>27</v>
      </c>
      <c r="B31" s="59" t="s">
        <v>28</v>
      </c>
      <c r="C31" s="59"/>
      <c r="D31" s="26">
        <v>5000</v>
      </c>
      <c r="E31" s="39">
        <v>0</v>
      </c>
      <c r="F31" s="25">
        <f t="shared" si="0"/>
        <v>0</v>
      </c>
    </row>
    <row r="32" spans="1:6" s="15" customFormat="1" ht="15" hidden="1" customHeight="1">
      <c r="A32" s="14" t="s">
        <v>29</v>
      </c>
      <c r="B32" s="59" t="s">
        <v>30</v>
      </c>
      <c r="C32" s="59"/>
      <c r="D32" s="26">
        <v>130000</v>
      </c>
      <c r="E32" s="39">
        <v>72962.14</v>
      </c>
      <c r="F32" s="25">
        <f t="shared" si="0"/>
        <v>0.56124723076923078</v>
      </c>
    </row>
    <row r="33" spans="1:6" s="15" customFormat="1" ht="15" hidden="1" customHeight="1">
      <c r="A33" s="14" t="s">
        <v>11</v>
      </c>
      <c r="B33" s="59" t="s">
        <v>12</v>
      </c>
      <c r="C33" s="59"/>
      <c r="D33" s="26">
        <v>51000</v>
      </c>
      <c r="E33" s="39">
        <v>14297.34</v>
      </c>
      <c r="F33" s="25">
        <f t="shared" si="0"/>
        <v>0.28033999999999998</v>
      </c>
    </row>
    <row r="34" spans="1:6" s="15" customFormat="1" ht="15" hidden="1" customHeight="1">
      <c r="A34" s="14" t="s">
        <v>13</v>
      </c>
      <c r="B34" s="59" t="s">
        <v>14</v>
      </c>
      <c r="C34" s="59"/>
      <c r="D34" s="26">
        <v>3000</v>
      </c>
      <c r="E34" s="39">
        <v>1666</v>
      </c>
      <c r="F34" s="25">
        <f t="shared" si="0"/>
        <v>0.55533333333333335</v>
      </c>
    </row>
    <row r="35" spans="1:6" s="15" customFormat="1" ht="15" hidden="1" customHeight="1">
      <c r="A35" s="14" t="s">
        <v>15</v>
      </c>
      <c r="B35" s="59" t="s">
        <v>16</v>
      </c>
      <c r="C35" s="59"/>
      <c r="D35" s="26">
        <v>4500</v>
      </c>
      <c r="E35" s="39">
        <v>2223.62</v>
      </c>
      <c r="F35" s="25">
        <f t="shared" si="0"/>
        <v>0.49413777777777773</v>
      </c>
    </row>
    <row r="36" spans="1:6" s="15" customFormat="1" ht="15" hidden="1" customHeight="1">
      <c r="A36" s="14" t="s">
        <v>17</v>
      </c>
      <c r="B36" s="59" t="s">
        <v>18</v>
      </c>
      <c r="C36" s="59"/>
      <c r="D36" s="26">
        <v>30000</v>
      </c>
      <c r="E36" s="39">
        <v>15973.43</v>
      </c>
      <c r="F36" s="25">
        <f t="shared" si="0"/>
        <v>0.53244766666666665</v>
      </c>
    </row>
    <row r="37" spans="1:6" s="15" customFormat="1" ht="15" hidden="1" customHeight="1">
      <c r="A37" s="14" t="s">
        <v>19</v>
      </c>
      <c r="B37" s="59" t="s">
        <v>20</v>
      </c>
      <c r="C37" s="59"/>
      <c r="D37" s="26">
        <v>154000</v>
      </c>
      <c r="E37" s="39">
        <v>116465.58</v>
      </c>
      <c r="F37" s="25">
        <f t="shared" si="0"/>
        <v>0.75627</v>
      </c>
    </row>
    <row r="38" spans="1:6" s="22" customFormat="1" ht="15" hidden="1" customHeight="1">
      <c r="A38" s="17" t="s">
        <v>25</v>
      </c>
      <c r="B38" s="62" t="s">
        <v>66</v>
      </c>
      <c r="C38" s="62"/>
      <c r="D38" s="37">
        <v>7267500</v>
      </c>
      <c r="E38" s="30">
        <f>E39+E40+E41+E42+E43+E44+E45+E46+E47+E48</f>
        <v>3728619.8899999997</v>
      </c>
      <c r="F38" s="28">
        <f t="shared" si="0"/>
        <v>0.51305399243206051</v>
      </c>
    </row>
    <row r="39" spans="1:6" s="15" customFormat="1" ht="15" hidden="1" customHeight="1">
      <c r="A39" s="14" t="s">
        <v>5</v>
      </c>
      <c r="B39" s="59" t="s">
        <v>6</v>
      </c>
      <c r="C39" s="59"/>
      <c r="D39" s="38">
        <v>4509000</v>
      </c>
      <c r="E39" s="27">
        <v>2321206.42</v>
      </c>
      <c r="F39" s="24">
        <f t="shared" si="0"/>
        <v>0.51479406076735412</v>
      </c>
    </row>
    <row r="40" spans="1:6" s="15" customFormat="1" ht="15" hidden="1" customHeight="1">
      <c r="A40" s="14" t="s">
        <v>7</v>
      </c>
      <c r="B40" s="59" t="s">
        <v>8</v>
      </c>
      <c r="C40" s="59"/>
      <c r="D40" s="38">
        <v>1016000</v>
      </c>
      <c r="E40" s="27">
        <v>513122.74</v>
      </c>
      <c r="F40" s="24">
        <f t="shared" si="0"/>
        <v>0.50504206692913389</v>
      </c>
    </row>
    <row r="41" spans="1:6" s="15" customFormat="1" ht="15" hidden="1" customHeight="1">
      <c r="A41" s="14" t="s">
        <v>9</v>
      </c>
      <c r="B41" s="59" t="s">
        <v>10</v>
      </c>
      <c r="C41" s="59"/>
      <c r="D41" s="38">
        <v>96000</v>
      </c>
      <c r="E41" s="27">
        <v>58590.71</v>
      </c>
      <c r="F41" s="24">
        <f t="shared" si="0"/>
        <v>0.61031989583333335</v>
      </c>
    </row>
    <row r="42" spans="1:6" s="15" customFormat="1" ht="15" hidden="1" customHeight="1">
      <c r="A42" s="14" t="s">
        <v>27</v>
      </c>
      <c r="B42" s="59" t="s">
        <v>28</v>
      </c>
      <c r="C42" s="59"/>
      <c r="D42" s="38">
        <v>5000</v>
      </c>
      <c r="E42" s="27">
        <v>0</v>
      </c>
      <c r="F42" s="24">
        <f t="shared" si="0"/>
        <v>0</v>
      </c>
    </row>
    <row r="43" spans="1:6" s="15" customFormat="1" ht="15" hidden="1" customHeight="1">
      <c r="A43" s="14" t="s">
        <v>29</v>
      </c>
      <c r="B43" s="59" t="s">
        <v>30</v>
      </c>
      <c r="C43" s="59"/>
      <c r="D43" s="38">
        <v>700000</v>
      </c>
      <c r="E43" s="27">
        <v>307420.63</v>
      </c>
      <c r="F43" s="24">
        <f t="shared" si="0"/>
        <v>0.43917232857142857</v>
      </c>
    </row>
    <row r="44" spans="1:6" s="15" customFormat="1" ht="15" hidden="1" customHeight="1">
      <c r="A44" s="14" t="s">
        <v>11</v>
      </c>
      <c r="B44" s="59" t="s">
        <v>12</v>
      </c>
      <c r="C44" s="59"/>
      <c r="D44" s="38">
        <v>106500</v>
      </c>
      <c r="E44" s="27">
        <v>57626.98</v>
      </c>
      <c r="F44" s="24">
        <f t="shared" si="0"/>
        <v>0.5410984037558686</v>
      </c>
    </row>
    <row r="45" spans="1:6" s="15" customFormat="1" ht="15" hidden="1" customHeight="1">
      <c r="A45" s="14" t="s">
        <v>13</v>
      </c>
      <c r="B45" s="59" t="s">
        <v>14</v>
      </c>
      <c r="C45" s="59"/>
      <c r="D45" s="38">
        <v>5000</v>
      </c>
      <c r="E45" s="27">
        <v>0</v>
      </c>
      <c r="F45" s="24">
        <f t="shared" si="0"/>
        <v>0</v>
      </c>
    </row>
    <row r="46" spans="1:6" s="15" customFormat="1" ht="15" hidden="1" customHeight="1">
      <c r="A46" s="14" t="s">
        <v>15</v>
      </c>
      <c r="B46" s="59" t="s">
        <v>16</v>
      </c>
      <c r="C46" s="59"/>
      <c r="D46" s="38">
        <v>50000</v>
      </c>
      <c r="E46" s="27">
        <v>17604.63</v>
      </c>
      <c r="F46" s="24">
        <f t="shared" si="0"/>
        <v>0.35209260000000003</v>
      </c>
    </row>
    <row r="47" spans="1:6" s="15" customFormat="1" ht="15" hidden="1" customHeight="1">
      <c r="A47" s="14" t="s">
        <v>17</v>
      </c>
      <c r="B47" s="59" t="s">
        <v>18</v>
      </c>
      <c r="C47" s="59"/>
      <c r="D47" s="38">
        <v>180000</v>
      </c>
      <c r="E47" s="27">
        <v>86744.28</v>
      </c>
      <c r="F47" s="24">
        <f t="shared" si="0"/>
        <v>0.48191266666666666</v>
      </c>
    </row>
    <row r="48" spans="1:6" s="15" customFormat="1" ht="15" hidden="1" customHeight="1">
      <c r="A48" s="14" t="s">
        <v>19</v>
      </c>
      <c r="B48" s="59" t="s">
        <v>20</v>
      </c>
      <c r="C48" s="59"/>
      <c r="D48" s="38">
        <v>600000</v>
      </c>
      <c r="E48" s="27">
        <v>366303.5</v>
      </c>
      <c r="F48" s="24">
        <f t="shared" si="0"/>
        <v>0.6105058333333333</v>
      </c>
    </row>
    <row r="49" spans="1:6" s="22" customFormat="1" ht="15" hidden="1" customHeight="1">
      <c r="A49" s="17" t="s">
        <v>25</v>
      </c>
      <c r="B49" s="62" t="s">
        <v>67</v>
      </c>
      <c r="C49" s="62"/>
      <c r="D49" s="37">
        <v>4973800</v>
      </c>
      <c r="E49" s="30">
        <f>E50+E51+E52+E53+E54+E55+E56+E57+E58+E59</f>
        <v>2891588.23</v>
      </c>
      <c r="F49" s="28">
        <f t="shared" si="0"/>
        <v>0.58136399332502309</v>
      </c>
    </row>
    <row r="50" spans="1:6" s="15" customFormat="1" ht="15" hidden="1" customHeight="1">
      <c r="A50" s="18" t="s">
        <v>5</v>
      </c>
      <c r="B50" s="63" t="s">
        <v>6</v>
      </c>
      <c r="C50" s="63"/>
      <c r="D50" s="38">
        <v>2864800</v>
      </c>
      <c r="E50" s="27">
        <v>1656609.52</v>
      </c>
      <c r="F50" s="24">
        <f t="shared" si="0"/>
        <v>0.57826358559061719</v>
      </c>
    </row>
    <row r="51" spans="1:6" s="15" customFormat="1" ht="15" hidden="1" customHeight="1">
      <c r="A51" s="18" t="s">
        <v>7</v>
      </c>
      <c r="B51" s="63" t="s">
        <v>8</v>
      </c>
      <c r="C51" s="63"/>
      <c r="D51" s="38">
        <v>650300</v>
      </c>
      <c r="E51" s="27">
        <v>376382.65</v>
      </c>
      <c r="F51" s="24">
        <f t="shared" si="0"/>
        <v>0.57878310010764267</v>
      </c>
    </row>
    <row r="52" spans="1:6" s="15" customFormat="1" ht="15" hidden="1" customHeight="1">
      <c r="A52" s="18" t="s">
        <v>9</v>
      </c>
      <c r="B52" s="63" t="s">
        <v>10</v>
      </c>
      <c r="C52" s="63"/>
      <c r="D52" s="38">
        <v>249300</v>
      </c>
      <c r="E52" s="27">
        <v>153416.95000000001</v>
      </c>
      <c r="F52" s="24">
        <f t="shared" si="0"/>
        <v>0.61539089450461293</v>
      </c>
    </row>
    <row r="53" spans="1:6" s="15" customFormat="1" ht="15" hidden="1" customHeight="1">
      <c r="A53" s="18" t="s">
        <v>27</v>
      </c>
      <c r="B53" s="63" t="s">
        <v>28</v>
      </c>
      <c r="C53" s="63"/>
      <c r="D53" s="38">
        <v>7000</v>
      </c>
      <c r="E53" s="27">
        <v>1993.75</v>
      </c>
      <c r="F53" s="24">
        <f t="shared" si="0"/>
        <v>0.28482142857142856</v>
      </c>
    </row>
    <row r="54" spans="1:6" s="15" customFormat="1" ht="15" hidden="1" customHeight="1">
      <c r="A54" s="18" t="s">
        <v>29</v>
      </c>
      <c r="B54" s="63" t="s">
        <v>30</v>
      </c>
      <c r="C54" s="63"/>
      <c r="D54" s="38">
        <v>549100</v>
      </c>
      <c r="E54" s="27">
        <v>233235.38</v>
      </c>
      <c r="F54" s="24">
        <f t="shared" si="0"/>
        <v>0.42475938808960118</v>
      </c>
    </row>
    <row r="55" spans="1:6" s="15" customFormat="1" ht="15" hidden="1" customHeight="1">
      <c r="A55" s="18" t="s">
        <v>11</v>
      </c>
      <c r="B55" s="63" t="s">
        <v>12</v>
      </c>
      <c r="C55" s="63"/>
      <c r="D55" s="38">
        <v>384700</v>
      </c>
      <c r="E55" s="27">
        <v>345554.1</v>
      </c>
      <c r="F55" s="24">
        <f t="shared" si="0"/>
        <v>0.89824304652976339</v>
      </c>
    </row>
    <row r="56" spans="1:6" s="15" customFormat="1" ht="15" hidden="1" customHeight="1">
      <c r="A56" s="18" t="s">
        <v>13</v>
      </c>
      <c r="B56" s="63" t="s">
        <v>14</v>
      </c>
      <c r="C56" s="63"/>
      <c r="D56" s="38">
        <v>4600</v>
      </c>
      <c r="E56" s="27">
        <v>0</v>
      </c>
      <c r="F56" s="24">
        <f t="shared" si="0"/>
        <v>0</v>
      </c>
    </row>
    <row r="57" spans="1:6" s="15" customFormat="1" ht="15" hidden="1" customHeight="1">
      <c r="A57" s="18" t="s">
        <v>15</v>
      </c>
      <c r="B57" s="63" t="s">
        <v>16</v>
      </c>
      <c r="C57" s="63"/>
      <c r="D57" s="38">
        <v>36000</v>
      </c>
      <c r="E57" s="27">
        <v>11407.34</v>
      </c>
      <c r="F57" s="24">
        <f t="shared" si="0"/>
        <v>0.31687055555555554</v>
      </c>
    </row>
    <row r="58" spans="1:6" s="15" customFormat="1" ht="15" hidden="1" customHeight="1">
      <c r="A58" s="18" t="s">
        <v>17</v>
      </c>
      <c r="B58" s="63" t="s">
        <v>18</v>
      </c>
      <c r="C58" s="63"/>
      <c r="D58" s="38">
        <v>54000</v>
      </c>
      <c r="E58" s="27">
        <v>25810.31</v>
      </c>
      <c r="F58" s="24">
        <f t="shared" si="0"/>
        <v>0.4779687037037037</v>
      </c>
    </row>
    <row r="59" spans="1:6" s="15" customFormat="1" ht="15" hidden="1" customHeight="1">
      <c r="A59" s="18" t="s">
        <v>19</v>
      </c>
      <c r="B59" s="63" t="s">
        <v>20</v>
      </c>
      <c r="C59" s="63"/>
      <c r="D59" s="38">
        <v>174000</v>
      </c>
      <c r="E59" s="27">
        <v>87178.23</v>
      </c>
      <c r="F59" s="24">
        <f t="shared" si="0"/>
        <v>0.50102431034482753</v>
      </c>
    </row>
    <row r="60" spans="1:6" s="22" customFormat="1" ht="15" hidden="1" customHeight="1">
      <c r="A60" s="17" t="s">
        <v>25</v>
      </c>
      <c r="B60" s="62" t="s">
        <v>68</v>
      </c>
      <c r="C60" s="62"/>
      <c r="D60" s="37">
        <v>3063900</v>
      </c>
      <c r="E60" s="30">
        <f>E61+E62+E63+E64+E65+E66+E67+E68+E69+E70</f>
        <v>1893134.5699999998</v>
      </c>
      <c r="F60" s="28">
        <f t="shared" si="0"/>
        <v>0.61788392897940525</v>
      </c>
    </row>
    <row r="61" spans="1:6" s="15" customFormat="1" ht="15" hidden="1" customHeight="1">
      <c r="A61" s="18" t="s">
        <v>5</v>
      </c>
      <c r="B61" s="63" t="s">
        <v>6</v>
      </c>
      <c r="C61" s="63"/>
      <c r="D61" s="38">
        <v>1826200</v>
      </c>
      <c r="E61" s="27">
        <v>1187245.6399999999</v>
      </c>
      <c r="F61" s="24">
        <f t="shared" si="0"/>
        <v>0.65011808126163617</v>
      </c>
    </row>
    <row r="62" spans="1:6" s="15" customFormat="1" ht="15" hidden="1" customHeight="1">
      <c r="A62" s="18" t="s">
        <v>7</v>
      </c>
      <c r="B62" s="63" t="s">
        <v>8</v>
      </c>
      <c r="C62" s="63"/>
      <c r="D62" s="38">
        <v>401720</v>
      </c>
      <c r="E62" s="27">
        <v>261400</v>
      </c>
      <c r="F62" s="24">
        <f t="shared" si="0"/>
        <v>0.65070198147963754</v>
      </c>
    </row>
    <row r="63" spans="1:6" s="15" customFormat="1" ht="15" hidden="1" customHeight="1">
      <c r="A63" s="18" t="s">
        <v>9</v>
      </c>
      <c r="B63" s="63" t="s">
        <v>10</v>
      </c>
      <c r="C63" s="63"/>
      <c r="D63" s="38">
        <v>132300</v>
      </c>
      <c r="E63" s="27">
        <v>16602.599999999999</v>
      </c>
      <c r="F63" s="24">
        <f t="shared" si="0"/>
        <v>0.12549206349206349</v>
      </c>
    </row>
    <row r="64" spans="1:6" s="15" customFormat="1" ht="15" hidden="1" customHeight="1">
      <c r="A64" s="18" t="s">
        <v>27</v>
      </c>
      <c r="B64" s="63" t="s">
        <v>28</v>
      </c>
      <c r="C64" s="63"/>
      <c r="D64" s="38">
        <v>10000</v>
      </c>
      <c r="E64" s="27">
        <v>1092</v>
      </c>
      <c r="F64" s="24">
        <f t="shared" si="0"/>
        <v>0.10920000000000001</v>
      </c>
    </row>
    <row r="65" spans="1:6" s="15" customFormat="1" ht="15" hidden="1" customHeight="1">
      <c r="A65" s="18" t="s">
        <v>29</v>
      </c>
      <c r="B65" s="63" t="s">
        <v>30</v>
      </c>
      <c r="C65" s="63"/>
      <c r="D65" s="38">
        <v>320000</v>
      </c>
      <c r="E65" s="27">
        <v>166075.79999999999</v>
      </c>
      <c r="F65" s="24">
        <f t="shared" si="0"/>
        <v>0.51898687499999996</v>
      </c>
    </row>
    <row r="66" spans="1:6" s="15" customFormat="1" ht="15" hidden="1" customHeight="1">
      <c r="A66" s="18" t="s">
        <v>11</v>
      </c>
      <c r="B66" s="63" t="s">
        <v>12</v>
      </c>
      <c r="C66" s="63"/>
      <c r="D66" s="38">
        <v>74400</v>
      </c>
      <c r="E66" s="27">
        <v>32758.13</v>
      </c>
      <c r="F66" s="24">
        <f t="shared" si="0"/>
        <v>0.44029744623655914</v>
      </c>
    </row>
    <row r="67" spans="1:6" s="15" customFormat="1" ht="15" hidden="1" customHeight="1">
      <c r="A67" s="18" t="s">
        <v>13</v>
      </c>
      <c r="B67" s="63" t="s">
        <v>14</v>
      </c>
      <c r="C67" s="63"/>
      <c r="D67" s="38">
        <v>3000</v>
      </c>
      <c r="E67" s="27">
        <v>1280</v>
      </c>
      <c r="F67" s="24">
        <f t="shared" si="0"/>
        <v>0.42666666666666669</v>
      </c>
    </row>
    <row r="68" spans="1:6" s="15" customFormat="1" ht="15" hidden="1" customHeight="1">
      <c r="A68" s="18" t="s">
        <v>15</v>
      </c>
      <c r="B68" s="63" t="s">
        <v>16</v>
      </c>
      <c r="C68" s="63"/>
      <c r="D68" s="38">
        <v>24000</v>
      </c>
      <c r="E68" s="27">
        <v>6116.64</v>
      </c>
      <c r="F68" s="24">
        <f t="shared" si="0"/>
        <v>0.25486000000000003</v>
      </c>
    </row>
    <row r="69" spans="1:6" s="15" customFormat="1" ht="15" hidden="1" customHeight="1">
      <c r="A69" s="18" t="s">
        <v>17</v>
      </c>
      <c r="B69" s="63" t="s">
        <v>18</v>
      </c>
      <c r="C69" s="63"/>
      <c r="D69" s="38">
        <v>41400</v>
      </c>
      <c r="E69" s="27">
        <v>22200</v>
      </c>
      <c r="F69" s="24">
        <f t="shared" si="0"/>
        <v>0.53623188405797106</v>
      </c>
    </row>
    <row r="70" spans="1:6" s="15" customFormat="1" ht="15" hidden="1" customHeight="1">
      <c r="A70" s="18" t="s">
        <v>19</v>
      </c>
      <c r="B70" s="63" t="s">
        <v>20</v>
      </c>
      <c r="C70" s="63"/>
      <c r="D70" s="38">
        <v>230880</v>
      </c>
      <c r="E70" s="27">
        <v>198363.76</v>
      </c>
      <c r="F70" s="24">
        <f t="shared" ref="F70:F133" si="2">E70/D70</f>
        <v>0.85916389466389476</v>
      </c>
    </row>
    <row r="71" spans="1:6" s="22" customFormat="1" ht="15" hidden="1" customHeight="1">
      <c r="A71" s="17" t="s">
        <v>25</v>
      </c>
      <c r="B71" s="62" t="s">
        <v>69</v>
      </c>
      <c r="C71" s="62"/>
      <c r="D71" s="37">
        <v>5097500</v>
      </c>
      <c r="E71" s="30">
        <f>E72+E73+E74+E75+E76+E77+E78+E79+E80+E81</f>
        <v>2520042.0300000003</v>
      </c>
      <c r="F71" s="28">
        <f t="shared" si="2"/>
        <v>0.49436822560078475</v>
      </c>
    </row>
    <row r="72" spans="1:6" s="15" customFormat="1" ht="15" hidden="1" customHeight="1">
      <c r="A72" s="18" t="s">
        <v>5</v>
      </c>
      <c r="B72" s="63" t="s">
        <v>6</v>
      </c>
      <c r="C72" s="63"/>
      <c r="D72" s="38">
        <v>3141000</v>
      </c>
      <c r="E72" s="27">
        <v>1784991.97</v>
      </c>
      <c r="F72" s="24">
        <f t="shared" si="2"/>
        <v>0.56828779687997455</v>
      </c>
    </row>
    <row r="73" spans="1:6" s="15" customFormat="1" ht="15" hidden="1" customHeight="1">
      <c r="A73" s="18" t="s">
        <v>7</v>
      </c>
      <c r="B73" s="63" t="s">
        <v>8</v>
      </c>
      <c r="C73" s="63"/>
      <c r="D73" s="38">
        <v>691040</v>
      </c>
      <c r="E73" s="27">
        <v>366888.81</v>
      </c>
      <c r="F73" s="24">
        <f t="shared" si="2"/>
        <v>0.53092268175503587</v>
      </c>
    </row>
    <row r="74" spans="1:6" s="15" customFormat="1" ht="15" hidden="1" customHeight="1">
      <c r="A74" s="18" t="s">
        <v>9</v>
      </c>
      <c r="B74" s="63" t="s">
        <v>10</v>
      </c>
      <c r="C74" s="63"/>
      <c r="D74" s="38">
        <v>91460</v>
      </c>
      <c r="E74" s="27">
        <v>7235.41</v>
      </c>
      <c r="F74" s="24">
        <f t="shared" si="2"/>
        <v>7.9110102777170344E-2</v>
      </c>
    </row>
    <row r="75" spans="1:6" s="15" customFormat="1" ht="15" hidden="1" customHeight="1">
      <c r="A75" s="18" t="s">
        <v>27</v>
      </c>
      <c r="B75" s="63" t="s">
        <v>28</v>
      </c>
      <c r="C75" s="63"/>
      <c r="D75" s="38">
        <v>4000</v>
      </c>
      <c r="E75" s="27">
        <v>0</v>
      </c>
      <c r="F75" s="24">
        <f t="shared" si="2"/>
        <v>0</v>
      </c>
    </row>
    <row r="76" spans="1:6" s="15" customFormat="1" ht="15" hidden="1" customHeight="1">
      <c r="A76" s="18" t="s">
        <v>29</v>
      </c>
      <c r="B76" s="63" t="s">
        <v>30</v>
      </c>
      <c r="C76" s="63"/>
      <c r="D76" s="38">
        <v>495000</v>
      </c>
      <c r="E76" s="27">
        <v>48613.7</v>
      </c>
      <c r="F76" s="24">
        <f t="shared" si="2"/>
        <v>9.8209494949494949E-2</v>
      </c>
    </row>
    <row r="77" spans="1:6" s="15" customFormat="1" ht="15" hidden="1" customHeight="1">
      <c r="A77" s="18" t="s">
        <v>11</v>
      </c>
      <c r="B77" s="63" t="s">
        <v>12</v>
      </c>
      <c r="C77" s="63"/>
      <c r="D77" s="38">
        <v>96000</v>
      </c>
      <c r="E77" s="27">
        <v>31601.85</v>
      </c>
      <c r="F77" s="24">
        <f t="shared" si="2"/>
        <v>0.32918593749999997</v>
      </c>
    </row>
    <row r="78" spans="1:6" s="15" customFormat="1" ht="15" hidden="1" customHeight="1">
      <c r="A78" s="18" t="s">
        <v>13</v>
      </c>
      <c r="B78" s="63" t="s">
        <v>14</v>
      </c>
      <c r="C78" s="63"/>
      <c r="D78" s="38">
        <v>5000</v>
      </c>
      <c r="E78" s="27">
        <v>0</v>
      </c>
      <c r="F78" s="24">
        <f t="shared" si="2"/>
        <v>0</v>
      </c>
    </row>
    <row r="79" spans="1:6" s="15" customFormat="1" ht="15" hidden="1" customHeight="1">
      <c r="A79" s="18" t="s">
        <v>15</v>
      </c>
      <c r="B79" s="63" t="s">
        <v>16</v>
      </c>
      <c r="C79" s="63"/>
      <c r="D79" s="38">
        <v>41000</v>
      </c>
      <c r="E79" s="27">
        <v>9820.08</v>
      </c>
      <c r="F79" s="24">
        <f t="shared" si="2"/>
        <v>0.23951414634146342</v>
      </c>
    </row>
    <row r="80" spans="1:6" s="15" customFormat="1" ht="15" hidden="1" customHeight="1">
      <c r="A80" s="18" t="s">
        <v>17</v>
      </c>
      <c r="B80" s="63" t="s">
        <v>18</v>
      </c>
      <c r="C80" s="63"/>
      <c r="D80" s="38">
        <v>93000</v>
      </c>
      <c r="E80" s="27">
        <v>41415.1</v>
      </c>
      <c r="F80" s="24">
        <f t="shared" si="2"/>
        <v>0.44532365591397849</v>
      </c>
    </row>
    <row r="81" spans="1:13" s="15" customFormat="1" ht="15" hidden="1" customHeight="1">
      <c r="A81" s="18" t="s">
        <v>19</v>
      </c>
      <c r="B81" s="63" t="s">
        <v>20</v>
      </c>
      <c r="C81" s="63"/>
      <c r="D81" s="38">
        <v>440000</v>
      </c>
      <c r="E81" s="27">
        <v>229475.11</v>
      </c>
      <c r="F81" s="24">
        <f t="shared" si="2"/>
        <v>0.5215343409090909</v>
      </c>
    </row>
    <row r="82" spans="1:13" s="22" customFormat="1" ht="15" hidden="1" customHeight="1">
      <c r="A82" s="17" t="s">
        <v>25</v>
      </c>
      <c r="B82" s="62" t="s">
        <v>70</v>
      </c>
      <c r="C82" s="62"/>
      <c r="D82" s="37">
        <v>6890000</v>
      </c>
      <c r="E82" s="30">
        <f>E83+E84+E85+E86+E87+E88+E89+E90+E91+E92</f>
        <v>3920090.69</v>
      </c>
      <c r="F82" s="28">
        <f t="shared" si="2"/>
        <v>0.56895365602322201</v>
      </c>
    </row>
    <row r="83" spans="1:13" s="15" customFormat="1" ht="15" hidden="1" customHeight="1">
      <c r="A83" s="18" t="s">
        <v>5</v>
      </c>
      <c r="B83" s="63" t="s">
        <v>6</v>
      </c>
      <c r="C83" s="63"/>
      <c r="D83" s="38">
        <v>4451600</v>
      </c>
      <c r="E83" s="27">
        <v>2462898.37</v>
      </c>
      <c r="F83" s="24">
        <f t="shared" si="2"/>
        <v>0.5532613824242969</v>
      </c>
    </row>
    <row r="84" spans="1:13" s="15" customFormat="1" ht="15" hidden="1" customHeight="1">
      <c r="A84" s="18" t="s">
        <v>7</v>
      </c>
      <c r="B84" s="63" t="s">
        <v>8</v>
      </c>
      <c r="C84" s="63"/>
      <c r="D84" s="38">
        <v>979370</v>
      </c>
      <c r="E84" s="27">
        <v>547613.99</v>
      </c>
      <c r="F84" s="24">
        <f t="shared" si="2"/>
        <v>0.55914923879636913</v>
      </c>
    </row>
    <row r="85" spans="1:13" s="15" customFormat="1" ht="15" hidden="1" customHeight="1">
      <c r="A85" s="18" t="s">
        <v>9</v>
      </c>
      <c r="B85" s="63" t="s">
        <v>10</v>
      </c>
      <c r="C85" s="63"/>
      <c r="D85" s="38">
        <v>72000</v>
      </c>
      <c r="E85" s="27">
        <v>8280</v>
      </c>
      <c r="F85" s="24">
        <f t="shared" si="2"/>
        <v>0.115</v>
      </c>
    </row>
    <row r="86" spans="1:13" s="15" customFormat="1" ht="15" hidden="1" customHeight="1">
      <c r="A86" s="18" t="s">
        <v>27</v>
      </c>
      <c r="B86" s="63" t="s">
        <v>28</v>
      </c>
      <c r="C86" s="63"/>
      <c r="D86" s="38">
        <v>2000</v>
      </c>
      <c r="E86" s="27">
        <v>1999.9</v>
      </c>
      <c r="F86" s="24">
        <f t="shared" si="2"/>
        <v>0.99995000000000001</v>
      </c>
    </row>
    <row r="87" spans="1:13" s="15" customFormat="1" ht="15" hidden="1" customHeight="1">
      <c r="A87" s="18" t="s">
        <v>29</v>
      </c>
      <c r="B87" s="63" t="s">
        <v>30</v>
      </c>
      <c r="C87" s="63"/>
      <c r="D87" s="38">
        <v>514320</v>
      </c>
      <c r="E87" s="27">
        <v>290310.58</v>
      </c>
      <c r="F87" s="24">
        <f t="shared" si="2"/>
        <v>0.56445516410017116</v>
      </c>
    </row>
    <row r="88" spans="1:13" s="15" customFormat="1" ht="15" hidden="1" customHeight="1">
      <c r="A88" s="18" t="s">
        <v>11</v>
      </c>
      <c r="B88" s="63" t="s">
        <v>12</v>
      </c>
      <c r="C88" s="63"/>
      <c r="D88" s="38">
        <v>95000</v>
      </c>
      <c r="E88" s="27">
        <v>52145.34</v>
      </c>
      <c r="F88" s="24">
        <f t="shared" si="2"/>
        <v>0.54889831578947368</v>
      </c>
    </row>
    <row r="89" spans="1:13" s="15" customFormat="1" ht="15" hidden="1" customHeight="1">
      <c r="A89" s="18" t="s">
        <v>13</v>
      </c>
      <c r="B89" s="63" t="s">
        <v>14</v>
      </c>
      <c r="C89" s="63"/>
      <c r="D89" s="38">
        <v>2000</v>
      </c>
      <c r="E89" s="27">
        <v>1180</v>
      </c>
      <c r="F89" s="24">
        <f t="shared" si="2"/>
        <v>0.59</v>
      </c>
      <c r="K89" s="19"/>
      <c r="L89" s="71"/>
      <c r="M89" s="71"/>
    </row>
    <row r="90" spans="1:13" s="15" customFormat="1" ht="15" hidden="1" customHeight="1">
      <c r="A90" s="18" t="s">
        <v>15</v>
      </c>
      <c r="B90" s="63" t="s">
        <v>16</v>
      </c>
      <c r="C90" s="63"/>
      <c r="D90" s="38">
        <v>25000</v>
      </c>
      <c r="E90" s="27">
        <v>10839.32</v>
      </c>
      <c r="F90" s="24">
        <f t="shared" si="2"/>
        <v>0.43357279999999998</v>
      </c>
      <c r="K90" s="20"/>
      <c r="L90" s="70"/>
      <c r="M90" s="70"/>
    </row>
    <row r="91" spans="1:13" s="15" customFormat="1" ht="15" hidden="1" customHeight="1">
      <c r="A91" s="18" t="s">
        <v>17</v>
      </c>
      <c r="B91" s="63" t="s">
        <v>18</v>
      </c>
      <c r="C91" s="63"/>
      <c r="D91" s="38">
        <v>155000</v>
      </c>
      <c r="E91" s="27">
        <v>73046.600000000006</v>
      </c>
      <c r="F91" s="24">
        <f t="shared" si="2"/>
        <v>0.47126838709677421</v>
      </c>
      <c r="K91" s="20"/>
      <c r="L91" s="70"/>
      <c r="M91" s="70"/>
    </row>
    <row r="92" spans="1:13" s="15" customFormat="1" ht="15" hidden="1" customHeight="1">
      <c r="A92" s="18" t="s">
        <v>19</v>
      </c>
      <c r="B92" s="63" t="s">
        <v>20</v>
      </c>
      <c r="C92" s="63"/>
      <c r="D92" s="38">
        <v>593710</v>
      </c>
      <c r="E92" s="27">
        <v>471776.59</v>
      </c>
      <c r="F92" s="24">
        <f t="shared" si="2"/>
        <v>0.79462463155412577</v>
      </c>
      <c r="K92" s="20"/>
      <c r="L92" s="70"/>
      <c r="M92" s="70"/>
    </row>
    <row r="93" spans="1:13" s="22" customFormat="1" ht="15" hidden="1" customHeight="1">
      <c r="A93" s="17" t="s">
        <v>25</v>
      </c>
      <c r="B93" s="62" t="s">
        <v>71</v>
      </c>
      <c r="C93" s="62"/>
      <c r="D93" s="37">
        <v>4192000</v>
      </c>
      <c r="E93" s="30">
        <f>E94+E95+E96+E97+E98+E99+E100+E101+E102+E103</f>
        <v>2087115.54</v>
      </c>
      <c r="F93" s="28">
        <f t="shared" si="2"/>
        <v>0.49788061545801526</v>
      </c>
      <c r="K93" s="19"/>
      <c r="L93" s="71"/>
      <c r="M93" s="71"/>
    </row>
    <row r="94" spans="1:13" s="15" customFormat="1" ht="15" hidden="1" customHeight="1">
      <c r="A94" s="18" t="s">
        <v>5</v>
      </c>
      <c r="B94" s="63" t="s">
        <v>6</v>
      </c>
      <c r="C94" s="63"/>
      <c r="D94" s="38">
        <v>2580000</v>
      </c>
      <c r="E94" s="27">
        <v>1296772.45</v>
      </c>
      <c r="F94" s="24">
        <f t="shared" si="2"/>
        <v>0.50262498062015504</v>
      </c>
      <c r="K94" s="20"/>
      <c r="L94" s="70"/>
      <c r="M94" s="70"/>
    </row>
    <row r="95" spans="1:13" s="15" customFormat="1" ht="15" hidden="1" customHeight="1">
      <c r="A95" s="18" t="s">
        <v>7</v>
      </c>
      <c r="B95" s="63" t="s">
        <v>8</v>
      </c>
      <c r="C95" s="63"/>
      <c r="D95" s="38">
        <v>567600</v>
      </c>
      <c r="E95" s="27">
        <v>288933</v>
      </c>
      <c r="F95" s="24">
        <f t="shared" si="2"/>
        <v>0.50904334038054966</v>
      </c>
      <c r="K95" s="20"/>
      <c r="L95" s="70"/>
      <c r="M95" s="70"/>
    </row>
    <row r="96" spans="1:13" s="15" customFormat="1" ht="15" hidden="1" customHeight="1">
      <c r="A96" s="18" t="s">
        <v>9</v>
      </c>
      <c r="B96" s="63" t="s">
        <v>10</v>
      </c>
      <c r="C96" s="63"/>
      <c r="D96" s="38">
        <v>90000</v>
      </c>
      <c r="E96" s="27">
        <v>0</v>
      </c>
      <c r="F96" s="24">
        <f t="shared" si="2"/>
        <v>0</v>
      </c>
      <c r="K96" s="20"/>
      <c r="L96" s="70"/>
      <c r="M96" s="70"/>
    </row>
    <row r="97" spans="1:13" s="15" customFormat="1" ht="15" hidden="1" customHeight="1">
      <c r="A97" s="18" t="s">
        <v>27</v>
      </c>
      <c r="B97" s="63" t="s">
        <v>28</v>
      </c>
      <c r="C97" s="63"/>
      <c r="D97" s="38">
        <v>6000</v>
      </c>
      <c r="E97" s="27">
        <v>6000</v>
      </c>
      <c r="F97" s="24">
        <f t="shared" si="2"/>
        <v>1</v>
      </c>
      <c r="K97" s="20"/>
      <c r="L97" s="70"/>
      <c r="M97" s="70"/>
    </row>
    <row r="98" spans="1:13" s="15" customFormat="1" ht="15" hidden="1" customHeight="1">
      <c r="A98" s="18" t="s">
        <v>29</v>
      </c>
      <c r="B98" s="63" t="s">
        <v>30</v>
      </c>
      <c r="C98" s="63"/>
      <c r="D98" s="38">
        <v>350000</v>
      </c>
      <c r="E98" s="27">
        <v>180742.71</v>
      </c>
      <c r="F98" s="24">
        <f t="shared" si="2"/>
        <v>0.51640774285714286</v>
      </c>
      <c r="K98" s="20"/>
      <c r="L98" s="70"/>
      <c r="M98" s="70"/>
    </row>
    <row r="99" spans="1:13" s="15" customFormat="1" ht="15" hidden="1" customHeight="1">
      <c r="A99" s="18" t="s">
        <v>11</v>
      </c>
      <c r="B99" s="63" t="s">
        <v>12</v>
      </c>
      <c r="C99" s="63"/>
      <c r="D99" s="38">
        <v>80000</v>
      </c>
      <c r="E99" s="27">
        <v>39764.620000000003</v>
      </c>
      <c r="F99" s="24">
        <f t="shared" si="2"/>
        <v>0.49705775000000002</v>
      </c>
      <c r="K99" s="20"/>
      <c r="L99" s="70"/>
      <c r="M99" s="70"/>
    </row>
    <row r="100" spans="1:13" s="15" customFormat="1" ht="15" hidden="1" customHeight="1">
      <c r="A100" s="18" t="s">
        <v>13</v>
      </c>
      <c r="B100" s="63" t="s">
        <v>14</v>
      </c>
      <c r="C100" s="63"/>
      <c r="D100" s="38">
        <v>1000</v>
      </c>
      <c r="E100" s="27">
        <v>0</v>
      </c>
      <c r="F100" s="24">
        <f t="shared" si="2"/>
        <v>0</v>
      </c>
      <c r="K100" s="19"/>
      <c r="L100" s="71"/>
      <c r="M100" s="71"/>
    </row>
    <row r="101" spans="1:13" s="15" customFormat="1" ht="15" hidden="1" customHeight="1">
      <c r="A101" s="18" t="s">
        <v>15</v>
      </c>
      <c r="B101" s="63" t="s">
        <v>16</v>
      </c>
      <c r="C101" s="63"/>
      <c r="D101" s="38">
        <v>12400</v>
      </c>
      <c r="E101" s="27">
        <v>4577.4799999999996</v>
      </c>
      <c r="F101" s="24">
        <f t="shared" si="2"/>
        <v>0.36915161290322579</v>
      </c>
      <c r="K101" s="20"/>
      <c r="L101" s="70"/>
      <c r="M101" s="70"/>
    </row>
    <row r="102" spans="1:13" s="15" customFormat="1" ht="15" hidden="1" customHeight="1">
      <c r="A102" s="18" t="s">
        <v>17</v>
      </c>
      <c r="B102" s="63" t="s">
        <v>18</v>
      </c>
      <c r="C102" s="63"/>
      <c r="D102" s="38">
        <v>160000</v>
      </c>
      <c r="E102" s="27">
        <v>67165.25</v>
      </c>
      <c r="F102" s="24">
        <f t="shared" si="2"/>
        <v>0.41978281249999999</v>
      </c>
      <c r="K102" s="20"/>
      <c r="L102" s="70"/>
      <c r="M102" s="70"/>
    </row>
    <row r="103" spans="1:13" s="15" customFormat="1" ht="15" hidden="1" customHeight="1">
      <c r="A103" s="18" t="s">
        <v>19</v>
      </c>
      <c r="B103" s="63" t="s">
        <v>20</v>
      </c>
      <c r="C103" s="63"/>
      <c r="D103" s="38">
        <v>345000</v>
      </c>
      <c r="E103" s="27">
        <v>203160.03</v>
      </c>
      <c r="F103" s="24">
        <f t="shared" si="2"/>
        <v>0.58886965217391307</v>
      </c>
      <c r="K103" s="20"/>
      <c r="L103" s="70"/>
      <c r="M103" s="70"/>
    </row>
    <row r="104" spans="1:13" s="9" customFormat="1" ht="15" customHeight="1">
      <c r="A104" s="8" t="s">
        <v>31</v>
      </c>
      <c r="B104" s="66" t="s">
        <v>32</v>
      </c>
      <c r="C104" s="67"/>
      <c r="D104" s="23">
        <v>2210000</v>
      </c>
      <c r="E104" s="28">
        <f>E105</f>
        <v>550050</v>
      </c>
      <c r="F104" s="29">
        <f t="shared" si="2"/>
        <v>0.24889140271493213</v>
      </c>
      <c r="K104" s="19"/>
      <c r="L104" s="71"/>
      <c r="M104" s="71"/>
    </row>
    <row r="105" spans="1:13" s="5" customFormat="1" ht="15" customHeight="1">
      <c r="A105" s="7" t="s">
        <v>33</v>
      </c>
      <c r="B105" s="64" t="s">
        <v>34</v>
      </c>
      <c r="C105" s="65"/>
      <c r="D105" s="26">
        <v>2210000</v>
      </c>
      <c r="E105" s="24">
        <v>550050</v>
      </c>
      <c r="F105" s="25">
        <f t="shared" si="2"/>
        <v>0.24889140271493213</v>
      </c>
      <c r="K105" s="20"/>
      <c r="L105" s="70"/>
      <c r="M105" s="70"/>
    </row>
    <row r="106" spans="1:13" s="9" customFormat="1" ht="15" customHeight="1">
      <c r="A106" s="8" t="s">
        <v>35</v>
      </c>
      <c r="B106" s="66" t="s">
        <v>36</v>
      </c>
      <c r="C106" s="67"/>
      <c r="D106" s="23">
        <v>205000</v>
      </c>
      <c r="E106" s="28">
        <f>E107+E108</f>
        <v>17472</v>
      </c>
      <c r="F106" s="29">
        <f t="shared" si="2"/>
        <v>8.522926829268293E-2</v>
      </c>
      <c r="K106" s="19"/>
      <c r="L106" s="71"/>
      <c r="M106" s="71"/>
    </row>
    <row r="107" spans="1:13" s="5" customFormat="1" ht="15" customHeight="1">
      <c r="A107" s="7" t="s">
        <v>11</v>
      </c>
      <c r="B107" s="64" t="s">
        <v>12</v>
      </c>
      <c r="C107" s="65"/>
      <c r="D107" s="26">
        <v>159000</v>
      </c>
      <c r="E107" s="24">
        <v>17472</v>
      </c>
      <c r="F107" s="25">
        <f t="shared" si="2"/>
        <v>0.10988679245283019</v>
      </c>
      <c r="K107" s="20"/>
      <c r="L107" s="70"/>
      <c r="M107" s="70"/>
    </row>
    <row r="108" spans="1:13" s="5" customFormat="1" ht="30" customHeight="1">
      <c r="A108" s="7" t="s">
        <v>21</v>
      </c>
      <c r="B108" s="64" t="s">
        <v>22</v>
      </c>
      <c r="C108" s="65"/>
      <c r="D108" s="26">
        <v>46000</v>
      </c>
      <c r="E108" s="24">
        <v>0</v>
      </c>
      <c r="F108" s="25">
        <f t="shared" si="2"/>
        <v>0</v>
      </c>
      <c r="K108" s="20"/>
      <c r="L108" s="70"/>
      <c r="M108" s="70"/>
    </row>
    <row r="109" spans="1:13" s="9" customFormat="1" ht="15.75" customHeight="1">
      <c r="A109" s="8" t="s">
        <v>37</v>
      </c>
      <c r="B109" s="66" t="s">
        <v>38</v>
      </c>
      <c r="C109" s="67"/>
      <c r="D109" s="23">
        <v>1579900</v>
      </c>
      <c r="E109" s="28">
        <f>E110+E111+E112+E113+E114+E115</f>
        <v>867230.78999999992</v>
      </c>
      <c r="F109" s="29">
        <f t="shared" si="2"/>
        <v>0.54891498829039809</v>
      </c>
      <c r="K109" s="19"/>
      <c r="L109" s="71"/>
      <c r="M109" s="71"/>
    </row>
    <row r="110" spans="1:13" s="5" customFormat="1" ht="15" customHeight="1">
      <c r="A110" s="7" t="s">
        <v>5</v>
      </c>
      <c r="B110" s="64" t="s">
        <v>6</v>
      </c>
      <c r="C110" s="65"/>
      <c r="D110" s="26">
        <v>1075890</v>
      </c>
      <c r="E110" s="24">
        <v>631911.43999999994</v>
      </c>
      <c r="F110" s="25">
        <f t="shared" si="2"/>
        <v>0.58733833384453793</v>
      </c>
      <c r="K110" s="20"/>
      <c r="L110" s="70"/>
      <c r="M110" s="70"/>
    </row>
    <row r="111" spans="1:13" s="5" customFormat="1" ht="15" customHeight="1">
      <c r="A111" s="7" t="s">
        <v>7</v>
      </c>
      <c r="B111" s="64" t="s">
        <v>8</v>
      </c>
      <c r="C111" s="65"/>
      <c r="D111" s="26">
        <v>236940</v>
      </c>
      <c r="E111" s="24">
        <v>134867.28</v>
      </c>
      <c r="F111" s="25">
        <f t="shared" si="2"/>
        <v>0.56920435553304638</v>
      </c>
      <c r="K111" s="20"/>
      <c r="L111" s="70"/>
      <c r="M111" s="70"/>
    </row>
    <row r="112" spans="1:13" s="5" customFormat="1" ht="15" customHeight="1">
      <c r="A112" s="7" t="s">
        <v>11</v>
      </c>
      <c r="B112" s="64" t="s">
        <v>12</v>
      </c>
      <c r="C112" s="65"/>
      <c r="D112" s="26">
        <v>4270</v>
      </c>
      <c r="E112" s="24">
        <v>2123.2199999999998</v>
      </c>
      <c r="F112" s="25">
        <f t="shared" si="2"/>
        <v>0.49724121779859481</v>
      </c>
      <c r="K112" s="20"/>
      <c r="L112" s="70"/>
      <c r="M112" s="70"/>
    </row>
    <row r="113" spans="1:13" s="5" customFormat="1" ht="15" customHeight="1">
      <c r="A113" s="7" t="s">
        <v>15</v>
      </c>
      <c r="B113" s="53" t="s">
        <v>16</v>
      </c>
      <c r="C113" s="53"/>
      <c r="D113" s="26">
        <v>2400</v>
      </c>
      <c r="E113" s="24">
        <v>828.37</v>
      </c>
      <c r="F113" s="25">
        <f t="shared" si="2"/>
        <v>0.34515416666666665</v>
      </c>
      <c r="K113" s="20"/>
      <c r="L113" s="70"/>
      <c r="M113" s="70"/>
    </row>
    <row r="114" spans="1:13" s="5" customFormat="1" ht="15" customHeight="1">
      <c r="A114" s="7" t="s">
        <v>17</v>
      </c>
      <c r="B114" s="53" t="s">
        <v>18</v>
      </c>
      <c r="C114" s="53"/>
      <c r="D114" s="26">
        <v>110400</v>
      </c>
      <c r="E114" s="24">
        <v>0</v>
      </c>
      <c r="F114" s="25">
        <f t="shared" si="2"/>
        <v>0</v>
      </c>
      <c r="K114" s="21"/>
      <c r="L114" s="21"/>
      <c r="M114" s="21"/>
    </row>
    <row r="115" spans="1:13" s="5" customFormat="1" ht="15" customHeight="1">
      <c r="A115" s="7" t="s">
        <v>39</v>
      </c>
      <c r="B115" s="53" t="s">
        <v>40</v>
      </c>
      <c r="C115" s="53"/>
      <c r="D115" s="26">
        <v>150000</v>
      </c>
      <c r="E115" s="24">
        <v>97500.479999999996</v>
      </c>
      <c r="F115" s="25">
        <f t="shared" si="2"/>
        <v>0.6500032</v>
      </c>
      <c r="K115" s="21"/>
      <c r="L115" s="21"/>
      <c r="M115" s="21"/>
    </row>
    <row r="116" spans="1:13" s="9" customFormat="1" ht="15" customHeight="1">
      <c r="A116" s="8" t="s">
        <v>41</v>
      </c>
      <c r="B116" s="55" t="s">
        <v>42</v>
      </c>
      <c r="C116" s="55"/>
      <c r="D116" s="23">
        <v>1200000</v>
      </c>
      <c r="E116" s="28">
        <f>E117+E118+E119</f>
        <v>162759</v>
      </c>
      <c r="F116" s="29">
        <f t="shared" si="2"/>
        <v>0.13563249999999999</v>
      </c>
      <c r="K116" s="31"/>
      <c r="L116" s="31"/>
      <c r="M116" s="31"/>
    </row>
    <row r="117" spans="1:13" s="5" customFormat="1" ht="15" customHeight="1">
      <c r="A117" s="7" t="s">
        <v>9</v>
      </c>
      <c r="B117" s="53" t="s">
        <v>10</v>
      </c>
      <c r="C117" s="53"/>
      <c r="D117" s="26">
        <v>495000</v>
      </c>
      <c r="E117" s="24">
        <v>12359</v>
      </c>
      <c r="F117" s="25">
        <f t="shared" si="2"/>
        <v>2.4967676767676767E-2</v>
      </c>
      <c r="K117" s="21"/>
      <c r="L117" s="21"/>
      <c r="M117" s="21"/>
    </row>
    <row r="118" spans="1:13" s="5" customFormat="1" ht="15" customHeight="1">
      <c r="A118" s="7" t="s">
        <v>11</v>
      </c>
      <c r="B118" s="53" t="s">
        <v>12</v>
      </c>
      <c r="C118" s="53"/>
      <c r="D118" s="26">
        <v>23000</v>
      </c>
      <c r="E118" s="24">
        <v>2400</v>
      </c>
      <c r="F118" s="25">
        <f t="shared" si="2"/>
        <v>0.10434782608695652</v>
      </c>
      <c r="K118" s="21"/>
      <c r="L118" s="21"/>
      <c r="M118" s="21"/>
    </row>
    <row r="119" spans="1:13" s="5" customFormat="1" ht="29.25" customHeight="1">
      <c r="A119" s="7" t="s">
        <v>21</v>
      </c>
      <c r="B119" s="53" t="s">
        <v>22</v>
      </c>
      <c r="C119" s="53"/>
      <c r="D119" s="26">
        <v>682000</v>
      </c>
      <c r="E119" s="24">
        <v>148000</v>
      </c>
      <c r="F119" s="25">
        <f t="shared" si="2"/>
        <v>0.21700879765395895</v>
      </c>
    </row>
    <row r="120" spans="1:13" s="9" customFormat="1" ht="29.25" customHeight="1">
      <c r="A120" s="8" t="s">
        <v>43</v>
      </c>
      <c r="B120" s="55" t="s">
        <v>44</v>
      </c>
      <c r="C120" s="55"/>
      <c r="D120" s="23">
        <v>140000</v>
      </c>
      <c r="E120" s="28">
        <f>E121</f>
        <v>62000</v>
      </c>
      <c r="F120" s="29">
        <f t="shared" si="2"/>
        <v>0.44285714285714284</v>
      </c>
    </row>
    <row r="121" spans="1:13" s="5" customFormat="1" ht="29.25" customHeight="1">
      <c r="A121" s="7" t="s">
        <v>21</v>
      </c>
      <c r="B121" s="53" t="s">
        <v>22</v>
      </c>
      <c r="C121" s="53"/>
      <c r="D121" s="26">
        <v>140000</v>
      </c>
      <c r="E121" s="24">
        <v>62000</v>
      </c>
      <c r="F121" s="25">
        <f t="shared" si="2"/>
        <v>0.44285714285714284</v>
      </c>
    </row>
    <row r="122" spans="1:13" s="9" customFormat="1" ht="31.5" customHeight="1">
      <c r="A122" s="8" t="s">
        <v>45</v>
      </c>
      <c r="B122" s="55" t="s">
        <v>46</v>
      </c>
      <c r="C122" s="55"/>
      <c r="D122" s="23">
        <v>1340000</v>
      </c>
      <c r="E122" s="28">
        <f>E123+E124</f>
        <v>748865.33</v>
      </c>
      <c r="F122" s="29">
        <f t="shared" si="2"/>
        <v>0.55885472388059698</v>
      </c>
    </row>
    <row r="123" spans="1:13" s="5" customFormat="1" ht="15" customHeight="1">
      <c r="A123" s="7" t="s">
        <v>9</v>
      </c>
      <c r="B123" s="53" t="s">
        <v>10</v>
      </c>
      <c r="C123" s="53"/>
      <c r="D123" s="26">
        <v>340000</v>
      </c>
      <c r="E123" s="24">
        <v>191039.63</v>
      </c>
      <c r="F123" s="25">
        <f t="shared" si="2"/>
        <v>0.5618812647058824</v>
      </c>
    </row>
    <row r="124" spans="1:13" s="5" customFormat="1" ht="15.75" customHeight="1">
      <c r="A124" s="7" t="s">
        <v>47</v>
      </c>
      <c r="B124" s="53" t="s">
        <v>48</v>
      </c>
      <c r="C124" s="53"/>
      <c r="D124" s="26">
        <v>1000000</v>
      </c>
      <c r="E124" s="24">
        <v>557825.69999999995</v>
      </c>
      <c r="F124" s="25">
        <f t="shared" si="2"/>
        <v>0.55782569999999998</v>
      </c>
    </row>
    <row r="125" spans="1:13" s="9" customFormat="1" ht="29.25" customHeight="1">
      <c r="A125" s="8" t="s">
        <v>49</v>
      </c>
      <c r="B125" s="55" t="s">
        <v>50</v>
      </c>
      <c r="C125" s="55"/>
      <c r="D125" s="23">
        <v>6167700</v>
      </c>
      <c r="E125" s="28">
        <f>E126</f>
        <v>4339046.72</v>
      </c>
      <c r="F125" s="29">
        <f t="shared" si="2"/>
        <v>0.70351131215850315</v>
      </c>
    </row>
    <row r="126" spans="1:13" s="5" customFormat="1" ht="15" customHeight="1">
      <c r="A126" s="7" t="s">
        <v>47</v>
      </c>
      <c r="B126" s="53" t="s">
        <v>48</v>
      </c>
      <c r="C126" s="53"/>
      <c r="D126" s="26">
        <v>6167700</v>
      </c>
      <c r="E126" s="24">
        <f>2900000+1439046.72</f>
        <v>4339046.72</v>
      </c>
      <c r="F126" s="25">
        <f t="shared" si="2"/>
        <v>0.70351131215850315</v>
      </c>
    </row>
    <row r="127" spans="1:13" s="9" customFormat="1" ht="30" customHeight="1">
      <c r="A127" s="8" t="s">
        <v>51</v>
      </c>
      <c r="B127" s="55" t="s">
        <v>52</v>
      </c>
      <c r="C127" s="55"/>
      <c r="D127" s="23">
        <v>450000</v>
      </c>
      <c r="E127" s="28">
        <f>E128</f>
        <v>0</v>
      </c>
      <c r="F127" s="29">
        <f t="shared" si="2"/>
        <v>0</v>
      </c>
    </row>
    <row r="128" spans="1:13" s="5" customFormat="1" ht="15" customHeight="1">
      <c r="A128" s="7" t="s">
        <v>47</v>
      </c>
      <c r="B128" s="53" t="s">
        <v>48</v>
      </c>
      <c r="C128" s="53"/>
      <c r="D128" s="26">
        <v>450000</v>
      </c>
      <c r="E128" s="24">
        <v>0</v>
      </c>
      <c r="F128" s="25">
        <f t="shared" si="2"/>
        <v>0</v>
      </c>
    </row>
    <row r="129" spans="1:9" s="9" customFormat="1" ht="15" customHeight="1">
      <c r="A129" s="8" t="s">
        <v>53</v>
      </c>
      <c r="B129" s="55" t="s">
        <v>54</v>
      </c>
      <c r="C129" s="55"/>
      <c r="D129" s="23">
        <v>14750000</v>
      </c>
      <c r="E129" s="28">
        <f>E130+E131</f>
        <v>10816827.890000001</v>
      </c>
      <c r="F129" s="29">
        <f t="shared" si="2"/>
        <v>0.73334426372881356</v>
      </c>
    </row>
    <row r="130" spans="1:9" s="5" customFormat="1" ht="15" customHeight="1">
      <c r="A130" s="7" t="s">
        <v>17</v>
      </c>
      <c r="B130" s="53" t="s">
        <v>18</v>
      </c>
      <c r="C130" s="53"/>
      <c r="D130" s="26">
        <v>3000000</v>
      </c>
      <c r="E130" s="24">
        <v>2187629.16</v>
      </c>
      <c r="F130" s="25">
        <f t="shared" si="2"/>
        <v>0.72920972000000006</v>
      </c>
    </row>
    <row r="131" spans="1:9" s="5" customFormat="1" ht="15" customHeight="1">
      <c r="A131" s="7" t="s">
        <v>47</v>
      </c>
      <c r="B131" s="53" t="s">
        <v>48</v>
      </c>
      <c r="C131" s="53"/>
      <c r="D131" s="26">
        <v>11750000</v>
      </c>
      <c r="E131" s="24">
        <f>8449198.73+180000</f>
        <v>8629198.7300000004</v>
      </c>
      <c r="F131" s="25">
        <f t="shared" si="2"/>
        <v>0.73439989191489363</v>
      </c>
    </row>
    <row r="132" spans="1:9" s="9" customFormat="1" ht="15" customHeight="1">
      <c r="A132" s="8" t="s">
        <v>55</v>
      </c>
      <c r="B132" s="55" t="s">
        <v>56</v>
      </c>
      <c r="C132" s="55"/>
      <c r="D132" s="23">
        <v>620000</v>
      </c>
      <c r="E132" s="28">
        <f>E133</f>
        <v>326113.56</v>
      </c>
      <c r="F132" s="29">
        <f t="shared" si="2"/>
        <v>0.52598961290322577</v>
      </c>
    </row>
    <row r="133" spans="1:9" s="5" customFormat="1" ht="15" customHeight="1">
      <c r="A133" s="7" t="s">
        <v>47</v>
      </c>
      <c r="B133" s="53" t="s">
        <v>48</v>
      </c>
      <c r="C133" s="53"/>
      <c r="D133" s="26">
        <v>620000</v>
      </c>
      <c r="E133" s="24">
        <v>326113.56</v>
      </c>
      <c r="F133" s="25">
        <f t="shared" si="2"/>
        <v>0.52598961290322577</v>
      </c>
    </row>
    <row r="134" spans="1:9" s="9" customFormat="1" ht="15" customHeight="1">
      <c r="A134" s="8" t="s">
        <v>57</v>
      </c>
      <c r="B134" s="55" t="s">
        <v>36</v>
      </c>
      <c r="C134" s="55"/>
      <c r="D134" s="23">
        <v>3616700</v>
      </c>
      <c r="E134" s="28">
        <f>E135+E136+E137+E138</f>
        <v>875311.41</v>
      </c>
      <c r="F134" s="29">
        <f t="shared" ref="F134:F139" si="3">E134/D134</f>
        <v>0.24201935742527719</v>
      </c>
    </row>
    <row r="135" spans="1:9" s="5" customFormat="1" ht="15" customHeight="1">
      <c r="A135" s="7" t="s">
        <v>9</v>
      </c>
      <c r="B135" s="53" t="s">
        <v>10</v>
      </c>
      <c r="C135" s="53"/>
      <c r="D135" s="26">
        <v>550000</v>
      </c>
      <c r="E135" s="24">
        <v>40555.019999999997</v>
      </c>
      <c r="F135" s="25">
        <f t="shared" si="3"/>
        <v>7.3736399999999994E-2</v>
      </c>
    </row>
    <row r="136" spans="1:9" s="5" customFormat="1" ht="15" customHeight="1">
      <c r="A136" s="7" t="s">
        <v>11</v>
      </c>
      <c r="B136" s="53" t="s">
        <v>12</v>
      </c>
      <c r="C136" s="53"/>
      <c r="D136" s="26">
        <v>966700</v>
      </c>
      <c r="E136" s="24">
        <v>85610.39</v>
      </c>
      <c r="F136" s="25">
        <f t="shared" si="3"/>
        <v>8.855941864073652E-2</v>
      </c>
    </row>
    <row r="137" spans="1:9" s="5" customFormat="1" ht="30" customHeight="1">
      <c r="A137" s="7" t="s">
        <v>21</v>
      </c>
      <c r="B137" s="53" t="s">
        <v>22</v>
      </c>
      <c r="C137" s="53"/>
      <c r="D137" s="26">
        <v>700000</v>
      </c>
      <c r="E137" s="24">
        <v>0</v>
      </c>
      <c r="F137" s="25">
        <f t="shared" si="3"/>
        <v>0</v>
      </c>
    </row>
    <row r="138" spans="1:9" s="5" customFormat="1" ht="15" customHeight="1">
      <c r="A138" s="7" t="s">
        <v>47</v>
      </c>
      <c r="B138" s="53" t="s">
        <v>48</v>
      </c>
      <c r="C138" s="53"/>
      <c r="D138" s="26">
        <v>1400000</v>
      </c>
      <c r="E138" s="24">
        <v>749146</v>
      </c>
      <c r="F138" s="25">
        <f t="shared" si="3"/>
        <v>0.5351042857142857</v>
      </c>
    </row>
    <row r="139" spans="1:9" s="36" customFormat="1" ht="20.25" customHeight="1">
      <c r="A139" s="4" t="s">
        <v>58</v>
      </c>
      <c r="B139" s="69" t="s">
        <v>59</v>
      </c>
      <c r="C139" s="69"/>
      <c r="D139" s="33">
        <v>79449300</v>
      </c>
      <c r="E139" s="34">
        <f>E5+E16+E104+E106+E109+E116+E120+E122+E125+E127+E129+E132+E134</f>
        <v>43151747.169999994</v>
      </c>
      <c r="F139" s="35">
        <f t="shared" si="3"/>
        <v>0.54313564965330086</v>
      </c>
    </row>
    <row r="140" spans="1:9" s="5" customFormat="1" ht="9.9499999999999993" customHeight="1"/>
    <row r="141" spans="1:9" s="5" customFormat="1" ht="9.75" customHeight="1"/>
    <row r="142" spans="1:9" s="5" customFormat="1" ht="17.100000000000001" customHeight="1">
      <c r="A142" s="13" t="s">
        <v>64</v>
      </c>
      <c r="B142" s="13"/>
      <c r="D142" s="12"/>
      <c r="E142" s="68" t="s">
        <v>60</v>
      </c>
      <c r="F142" s="68"/>
      <c r="G142" s="12"/>
      <c r="H142" s="68"/>
      <c r="I142" s="68"/>
    </row>
    <row r="143" spans="1:9" s="5" customFormat="1" ht="12" customHeight="1">
      <c r="A143" s="13"/>
      <c r="B143" s="13"/>
    </row>
  </sheetData>
  <mergeCells count="165">
    <mergeCell ref="E142:F142"/>
    <mergeCell ref="H142:I142"/>
    <mergeCell ref="B134:C134"/>
    <mergeCell ref="B135:C135"/>
    <mergeCell ref="B136:C136"/>
    <mergeCell ref="B137:C137"/>
    <mergeCell ref="B138:C138"/>
    <mergeCell ref="B139:C139"/>
    <mergeCell ref="B128:C128"/>
    <mergeCell ref="B129:C129"/>
    <mergeCell ref="B130:C130"/>
    <mergeCell ref="B131:C131"/>
    <mergeCell ref="B132:C132"/>
    <mergeCell ref="B133:C133"/>
    <mergeCell ref="B122:C122"/>
    <mergeCell ref="B123:C123"/>
    <mergeCell ref="B124:C124"/>
    <mergeCell ref="B125:C125"/>
    <mergeCell ref="B126:C126"/>
    <mergeCell ref="B127:C127"/>
    <mergeCell ref="B116:C116"/>
    <mergeCell ref="B117:C117"/>
    <mergeCell ref="B118:C118"/>
    <mergeCell ref="B119:C119"/>
    <mergeCell ref="B120:C120"/>
    <mergeCell ref="B121:C121"/>
    <mergeCell ref="B112:C112"/>
    <mergeCell ref="L112:M112"/>
    <mergeCell ref="B113:C113"/>
    <mergeCell ref="L113:M113"/>
    <mergeCell ref="B114:C114"/>
    <mergeCell ref="B115:C115"/>
    <mergeCell ref="B109:C109"/>
    <mergeCell ref="L109:M109"/>
    <mergeCell ref="B110:C110"/>
    <mergeCell ref="L110:M110"/>
    <mergeCell ref="B111:C111"/>
    <mergeCell ref="L111:M111"/>
    <mergeCell ref="B106:C106"/>
    <mergeCell ref="L106:M106"/>
    <mergeCell ref="B107:C107"/>
    <mergeCell ref="L107:M107"/>
    <mergeCell ref="B108:C108"/>
    <mergeCell ref="L108:M108"/>
    <mergeCell ref="B103:C103"/>
    <mergeCell ref="L103:M103"/>
    <mergeCell ref="B104:C104"/>
    <mergeCell ref="L104:M104"/>
    <mergeCell ref="B105:C105"/>
    <mergeCell ref="L105:M105"/>
    <mergeCell ref="B100:C100"/>
    <mergeCell ref="L100:M100"/>
    <mergeCell ref="B101:C101"/>
    <mergeCell ref="L101:M101"/>
    <mergeCell ref="B102:C102"/>
    <mergeCell ref="L102:M102"/>
    <mergeCell ref="B97:C97"/>
    <mergeCell ref="L97:M97"/>
    <mergeCell ref="B98:C98"/>
    <mergeCell ref="L98:M98"/>
    <mergeCell ref="B99:C99"/>
    <mergeCell ref="L99:M99"/>
    <mergeCell ref="B94:C94"/>
    <mergeCell ref="L94:M94"/>
    <mergeCell ref="B95:C95"/>
    <mergeCell ref="L95:M95"/>
    <mergeCell ref="B96:C96"/>
    <mergeCell ref="L96:M96"/>
    <mergeCell ref="B91:C91"/>
    <mergeCell ref="L91:M91"/>
    <mergeCell ref="B92:C92"/>
    <mergeCell ref="L92:M92"/>
    <mergeCell ref="B93:C93"/>
    <mergeCell ref="L93:M93"/>
    <mergeCell ref="B86:C86"/>
    <mergeCell ref="B87:C87"/>
    <mergeCell ref="B88:C88"/>
    <mergeCell ref="B89:C89"/>
    <mergeCell ref="L89:M89"/>
    <mergeCell ref="B90:C90"/>
    <mergeCell ref="L90:M90"/>
    <mergeCell ref="B80:C80"/>
    <mergeCell ref="B81:C81"/>
    <mergeCell ref="B82:C82"/>
    <mergeCell ref="B83:C83"/>
    <mergeCell ref="B84:C84"/>
    <mergeCell ref="B85:C85"/>
    <mergeCell ref="B74:C74"/>
    <mergeCell ref="B75:C75"/>
    <mergeCell ref="B76:C76"/>
    <mergeCell ref="B77:C77"/>
    <mergeCell ref="B78:C78"/>
    <mergeCell ref="B79:C79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A2:F2"/>
    <mergeCell ref="A3:F3"/>
    <mergeCell ref="B4:C4"/>
    <mergeCell ref="B5:C5"/>
    <mergeCell ref="B6:C6"/>
    <mergeCell ref="B7:C7"/>
    <mergeCell ref="B14:C14"/>
    <mergeCell ref="B15:C15"/>
    <mergeCell ref="B16:C16"/>
  </mergeCells>
  <pageMargins left="0.25" right="0.30694444444444446" top="0.25" bottom="0.25" header="0.3" footer="0.3"/>
  <pageSetup paperSize="9" scale="66" fitToHeight="1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M147"/>
  <sheetViews>
    <sheetView showGridLines="0" tabSelected="1" view="pageBreakPreview" zoomScale="60" zoomScaleNormal="100" workbookViewId="0">
      <selection activeCell="B11" sqref="B11:C11"/>
    </sheetView>
  </sheetViews>
  <sheetFormatPr defaultRowHeight="15"/>
  <cols>
    <col min="1" max="1" width="7" customWidth="1"/>
    <col min="2" max="2" width="29.85546875" customWidth="1"/>
    <col min="3" max="3" width="37.5703125" customWidth="1"/>
    <col min="4" max="4" width="16.85546875" customWidth="1"/>
    <col min="5" max="5" width="18" style="32" customWidth="1"/>
    <col min="6" max="6" width="12.42578125" customWidth="1"/>
    <col min="7" max="7" width="5.7109375" customWidth="1"/>
    <col min="8" max="8" width="13.85546875" customWidth="1"/>
    <col min="9" max="9" width="14.42578125" customWidth="1"/>
  </cols>
  <sheetData>
    <row r="1" spans="1:6" s="5" customFormat="1" ht="6" customHeight="1"/>
    <row r="2" spans="1:6" s="2" customFormat="1" ht="19.5" customHeight="1">
      <c r="A2" s="56" t="s">
        <v>61</v>
      </c>
      <c r="B2" s="56"/>
      <c r="C2" s="56"/>
      <c r="D2" s="56"/>
      <c r="E2" s="56"/>
      <c r="F2" s="56"/>
    </row>
    <row r="3" spans="1:6" s="3" customFormat="1" ht="18" customHeight="1">
      <c r="A3" s="57" t="s">
        <v>0</v>
      </c>
      <c r="B3" s="57"/>
      <c r="C3" s="57"/>
      <c r="D3" s="57"/>
      <c r="E3" s="57"/>
      <c r="F3" s="57"/>
    </row>
    <row r="4" spans="1:6" s="11" customFormat="1" ht="45" customHeight="1">
      <c r="A4" s="46" t="s">
        <v>1</v>
      </c>
      <c r="B4" s="54" t="s">
        <v>2</v>
      </c>
      <c r="C4" s="54"/>
      <c r="D4" s="46" t="s">
        <v>62</v>
      </c>
      <c r="E4" s="52" t="s">
        <v>79</v>
      </c>
      <c r="F4" s="46" t="s">
        <v>63</v>
      </c>
    </row>
    <row r="5" spans="1:6" s="9" customFormat="1" ht="43.5" customHeight="1">
      <c r="A5" s="6" t="s">
        <v>3</v>
      </c>
      <c r="B5" s="55" t="s">
        <v>4</v>
      </c>
      <c r="C5" s="55"/>
      <c r="D5" s="23">
        <v>13923000</v>
      </c>
      <c r="E5" s="28">
        <f>E6+E7+E8+E9+E10+E11+E12+E13+E14+E15</f>
        <v>6359338.8499999996</v>
      </c>
      <c r="F5" s="29">
        <f>E5/D5</f>
        <v>0.45675061768297059</v>
      </c>
    </row>
    <row r="6" spans="1:6" s="5" customFormat="1" ht="15" customHeight="1">
      <c r="A6" s="7" t="s">
        <v>5</v>
      </c>
      <c r="B6" s="53" t="s">
        <v>6</v>
      </c>
      <c r="C6" s="53"/>
      <c r="D6" s="26">
        <v>9050000</v>
      </c>
      <c r="E6" s="24">
        <v>4208470.54</v>
      </c>
      <c r="F6" s="25">
        <f t="shared" ref="F6:F69" si="0">E6/D6</f>
        <v>0.46502436906077349</v>
      </c>
    </row>
    <row r="7" spans="1:6" s="5" customFormat="1" ht="15" customHeight="1">
      <c r="A7" s="7" t="s">
        <v>7</v>
      </c>
      <c r="B7" s="53" t="s">
        <v>8</v>
      </c>
      <c r="C7" s="53"/>
      <c r="D7" s="26">
        <v>1991000</v>
      </c>
      <c r="E7" s="24">
        <v>938764.86</v>
      </c>
      <c r="F7" s="25">
        <f t="shared" si="0"/>
        <v>0.47150419889502759</v>
      </c>
    </row>
    <row r="8" spans="1:6" s="5" customFormat="1" ht="15" customHeight="1">
      <c r="A8" s="7" t="s">
        <v>9</v>
      </c>
      <c r="B8" s="53" t="s">
        <v>10</v>
      </c>
      <c r="C8" s="53"/>
      <c r="D8" s="26">
        <v>850000</v>
      </c>
      <c r="E8" s="24">
        <v>611241.88</v>
      </c>
      <c r="F8" s="25">
        <f t="shared" si="0"/>
        <v>0.71910809411764709</v>
      </c>
    </row>
    <row r="9" spans="1:6" s="5" customFormat="1" ht="15" customHeight="1">
      <c r="A9" s="7" t="s">
        <v>11</v>
      </c>
      <c r="B9" s="53" t="s">
        <v>12</v>
      </c>
      <c r="C9" s="53"/>
      <c r="D9" s="26">
        <v>642200</v>
      </c>
      <c r="E9" s="24">
        <v>213882.83</v>
      </c>
      <c r="F9" s="25">
        <f t="shared" si="0"/>
        <v>0.33304707256306443</v>
      </c>
    </row>
    <row r="10" spans="1:6" s="5" customFormat="1" ht="15" customHeight="1">
      <c r="A10" s="7" t="s">
        <v>13</v>
      </c>
      <c r="B10" s="53" t="s">
        <v>14</v>
      </c>
      <c r="C10" s="53"/>
      <c r="D10" s="26">
        <v>10000</v>
      </c>
      <c r="E10" s="24">
        <v>5779.48</v>
      </c>
      <c r="F10" s="25">
        <f t="shared" si="0"/>
        <v>0.57794799999999991</v>
      </c>
    </row>
    <row r="11" spans="1:6" s="5" customFormat="1" ht="15" customHeight="1">
      <c r="A11" s="7" t="s">
        <v>15</v>
      </c>
      <c r="B11" s="53" t="s">
        <v>16</v>
      </c>
      <c r="C11" s="53"/>
      <c r="D11" s="26">
        <v>12000</v>
      </c>
      <c r="E11" s="24">
        <v>1496.06</v>
      </c>
      <c r="F11" s="25">
        <f t="shared" si="0"/>
        <v>0.12467166666666667</v>
      </c>
    </row>
    <row r="12" spans="1:6" s="5" customFormat="1" ht="15" customHeight="1">
      <c r="A12" s="7" t="s">
        <v>17</v>
      </c>
      <c r="B12" s="53" t="s">
        <v>18</v>
      </c>
      <c r="C12" s="53"/>
      <c r="D12" s="26">
        <v>600000</v>
      </c>
      <c r="E12" s="24">
        <v>108081.77</v>
      </c>
      <c r="F12" s="25">
        <f t="shared" si="0"/>
        <v>0.18013628333333334</v>
      </c>
    </row>
    <row r="13" spans="1:6" s="5" customFormat="1" ht="15" customHeight="1">
      <c r="A13" s="7" t="s">
        <v>19</v>
      </c>
      <c r="B13" s="53" t="s">
        <v>20</v>
      </c>
      <c r="C13" s="53"/>
      <c r="D13" s="26">
        <v>600000</v>
      </c>
      <c r="E13" s="24">
        <v>193390.04</v>
      </c>
      <c r="F13" s="25">
        <f t="shared" si="0"/>
        <v>0.32231673333333333</v>
      </c>
    </row>
    <row r="14" spans="1:6" s="5" customFormat="1" ht="29.25" customHeight="1">
      <c r="A14" s="7" t="s">
        <v>21</v>
      </c>
      <c r="B14" s="53" t="s">
        <v>22</v>
      </c>
      <c r="C14" s="53"/>
      <c r="D14" s="26">
        <v>7800</v>
      </c>
      <c r="E14" s="24">
        <v>7800</v>
      </c>
      <c r="F14" s="25">
        <f t="shared" si="0"/>
        <v>1</v>
      </c>
    </row>
    <row r="15" spans="1:6" s="5" customFormat="1" ht="15" customHeight="1">
      <c r="A15" s="7" t="s">
        <v>23</v>
      </c>
      <c r="B15" s="53" t="s">
        <v>24</v>
      </c>
      <c r="C15" s="53"/>
      <c r="D15" s="26">
        <v>160000</v>
      </c>
      <c r="E15" s="24">
        <v>70431.39</v>
      </c>
      <c r="F15" s="25">
        <f t="shared" si="0"/>
        <v>0.4401961875</v>
      </c>
    </row>
    <row r="16" spans="1:6" s="22" customFormat="1" ht="15" customHeight="1">
      <c r="A16" s="16" t="s">
        <v>25</v>
      </c>
      <c r="B16" s="58" t="s">
        <v>26</v>
      </c>
      <c r="C16" s="58"/>
      <c r="D16" s="42">
        <v>33247000</v>
      </c>
      <c r="E16" s="30">
        <f t="shared" ref="E16:E26" si="1">E27+E38+E49+E60+E71+E82+E93</f>
        <v>18026731.620000001</v>
      </c>
      <c r="F16" s="43">
        <f t="shared" si="0"/>
        <v>0.54220626282070561</v>
      </c>
    </row>
    <row r="17" spans="1:6" s="15" customFormat="1" ht="15" customHeight="1">
      <c r="A17" s="14" t="s">
        <v>5</v>
      </c>
      <c r="B17" s="59" t="s">
        <v>6</v>
      </c>
      <c r="C17" s="59"/>
      <c r="D17" s="44">
        <v>20438600</v>
      </c>
      <c r="E17" s="27">
        <f t="shared" si="1"/>
        <v>11321981.82</v>
      </c>
      <c r="F17" s="45">
        <f t="shared" si="0"/>
        <v>0.55395094673803491</v>
      </c>
    </row>
    <row r="18" spans="1:6" s="15" customFormat="1" ht="15" customHeight="1">
      <c r="A18" s="14" t="s">
        <v>7</v>
      </c>
      <c r="B18" s="59" t="s">
        <v>8</v>
      </c>
      <c r="C18" s="59"/>
      <c r="D18" s="44">
        <v>4540580</v>
      </c>
      <c r="E18" s="27">
        <f t="shared" si="1"/>
        <v>2490015.4000000004</v>
      </c>
      <c r="F18" s="45">
        <f t="shared" si="0"/>
        <v>0.54839148302639762</v>
      </c>
    </row>
    <row r="19" spans="1:6" s="15" customFormat="1" ht="15" customHeight="1">
      <c r="A19" s="14" t="s">
        <v>9</v>
      </c>
      <c r="B19" s="59" t="s">
        <v>10</v>
      </c>
      <c r="C19" s="59"/>
      <c r="D19" s="44">
        <v>815310</v>
      </c>
      <c r="E19" s="27">
        <f t="shared" si="1"/>
        <v>258746.57</v>
      </c>
      <c r="F19" s="45">
        <f t="shared" si="0"/>
        <v>0.31735974046681631</v>
      </c>
    </row>
    <row r="20" spans="1:6" s="15" customFormat="1" ht="15" customHeight="1">
      <c r="A20" s="14" t="s">
        <v>27</v>
      </c>
      <c r="B20" s="59" t="s">
        <v>28</v>
      </c>
      <c r="C20" s="59"/>
      <c r="D20" s="44">
        <v>39000</v>
      </c>
      <c r="E20" s="27">
        <f t="shared" si="1"/>
        <v>11085.65</v>
      </c>
      <c r="F20" s="45">
        <f t="shared" si="0"/>
        <v>0.2842474358974359</v>
      </c>
    </row>
    <row r="21" spans="1:6" s="15" customFormat="1" ht="15" customHeight="1">
      <c r="A21" s="14" t="s">
        <v>29</v>
      </c>
      <c r="B21" s="59" t="s">
        <v>30</v>
      </c>
      <c r="C21" s="59"/>
      <c r="D21" s="44">
        <v>3058420</v>
      </c>
      <c r="E21" s="27">
        <f t="shared" si="1"/>
        <v>1299360.94</v>
      </c>
      <c r="F21" s="45">
        <f t="shared" si="0"/>
        <v>0.42484712367823907</v>
      </c>
    </row>
    <row r="22" spans="1:6" s="15" customFormat="1" ht="15" customHeight="1">
      <c r="A22" s="14" t="s">
        <v>11</v>
      </c>
      <c r="B22" s="59" t="s">
        <v>12</v>
      </c>
      <c r="C22" s="59"/>
      <c r="D22" s="44">
        <v>887600</v>
      </c>
      <c r="E22" s="27">
        <f t="shared" si="1"/>
        <v>573748.36</v>
      </c>
      <c r="F22" s="45">
        <f t="shared" si="0"/>
        <v>0.64640419107706171</v>
      </c>
    </row>
    <row r="23" spans="1:6" s="15" customFormat="1" ht="15" customHeight="1">
      <c r="A23" s="14" t="s">
        <v>13</v>
      </c>
      <c r="B23" s="59" t="s">
        <v>14</v>
      </c>
      <c r="C23" s="59"/>
      <c r="D23" s="44">
        <v>23600</v>
      </c>
      <c r="E23" s="27">
        <f t="shared" si="1"/>
        <v>4126</v>
      </c>
      <c r="F23" s="45">
        <f t="shared" si="0"/>
        <v>0.17483050847457626</v>
      </c>
    </row>
    <row r="24" spans="1:6" s="15" customFormat="1" ht="15" customHeight="1">
      <c r="A24" s="14" t="s">
        <v>15</v>
      </c>
      <c r="B24" s="59" t="s">
        <v>16</v>
      </c>
      <c r="C24" s="59"/>
      <c r="D24" s="44">
        <v>192900</v>
      </c>
      <c r="E24" s="27">
        <f t="shared" si="1"/>
        <v>62589.11</v>
      </c>
      <c r="F24" s="45">
        <f t="shared" si="0"/>
        <v>0.32446402280974601</v>
      </c>
    </row>
    <row r="25" spans="1:6" s="15" customFormat="1" ht="15" customHeight="1">
      <c r="A25" s="14" t="s">
        <v>17</v>
      </c>
      <c r="B25" s="59" t="s">
        <v>18</v>
      </c>
      <c r="C25" s="59"/>
      <c r="D25" s="44">
        <v>713400</v>
      </c>
      <c r="E25" s="27">
        <f t="shared" si="1"/>
        <v>332354.96999999997</v>
      </c>
      <c r="F25" s="45">
        <f t="shared" si="0"/>
        <v>0.46587464255677036</v>
      </c>
    </row>
    <row r="26" spans="1:6" s="15" customFormat="1" ht="15" customHeight="1">
      <c r="A26" s="14" t="s">
        <v>19</v>
      </c>
      <c r="B26" s="59" t="s">
        <v>20</v>
      </c>
      <c r="C26" s="59"/>
      <c r="D26" s="44">
        <v>2537590</v>
      </c>
      <c r="E26" s="27">
        <f t="shared" si="1"/>
        <v>1672722.8</v>
      </c>
      <c r="F26" s="45">
        <f t="shared" si="0"/>
        <v>0.65917772374575878</v>
      </c>
    </row>
    <row r="27" spans="1:6" s="22" customFormat="1" ht="15" hidden="1" customHeight="1">
      <c r="A27" s="16" t="s">
        <v>25</v>
      </c>
      <c r="B27" s="60" t="s">
        <v>65</v>
      </c>
      <c r="C27" s="61"/>
      <c r="D27" s="23">
        <v>1762300</v>
      </c>
      <c r="E27" s="40">
        <f>E28+E29+E30+E31+E32+E33+E34+E35+E36+E37</f>
        <v>986140.66999999993</v>
      </c>
      <c r="F27" s="29">
        <f t="shared" si="0"/>
        <v>0.55957593485785617</v>
      </c>
    </row>
    <row r="28" spans="1:6" s="15" customFormat="1" ht="15" hidden="1" customHeight="1">
      <c r="A28" s="14" t="s">
        <v>5</v>
      </c>
      <c r="B28" s="59" t="s">
        <v>6</v>
      </c>
      <c r="C28" s="59"/>
      <c r="D28" s="26">
        <v>1066000</v>
      </c>
      <c r="E28" s="39">
        <v>612257.44999999995</v>
      </c>
      <c r="F28" s="25">
        <f t="shared" si="0"/>
        <v>0.57435032833020638</v>
      </c>
    </row>
    <row r="29" spans="1:6" s="15" customFormat="1" ht="15" hidden="1" customHeight="1">
      <c r="A29" s="14" t="s">
        <v>7</v>
      </c>
      <c r="B29" s="59" t="s">
        <v>8</v>
      </c>
      <c r="C29" s="59"/>
      <c r="D29" s="26">
        <v>234550</v>
      </c>
      <c r="E29" s="39">
        <v>135674.21</v>
      </c>
      <c r="F29" s="25">
        <f t="shared" si="0"/>
        <v>0.57844472393945845</v>
      </c>
    </row>
    <row r="30" spans="1:6" s="15" customFormat="1" ht="15" hidden="1" customHeight="1">
      <c r="A30" s="14" t="s">
        <v>9</v>
      </c>
      <c r="B30" s="59" t="s">
        <v>10</v>
      </c>
      <c r="C30" s="59"/>
      <c r="D30" s="26">
        <v>84250</v>
      </c>
      <c r="E30" s="39">
        <v>14620.9</v>
      </c>
      <c r="F30" s="25">
        <f t="shared" si="0"/>
        <v>0.17354183976261128</v>
      </c>
    </row>
    <row r="31" spans="1:6" s="15" customFormat="1" ht="15" hidden="1" customHeight="1">
      <c r="A31" s="14" t="s">
        <v>27</v>
      </c>
      <c r="B31" s="59" t="s">
        <v>28</v>
      </c>
      <c r="C31" s="59"/>
      <c r="D31" s="26">
        <v>5000</v>
      </c>
      <c r="E31" s="39">
        <v>0</v>
      </c>
      <c r="F31" s="25">
        <f t="shared" si="0"/>
        <v>0</v>
      </c>
    </row>
    <row r="32" spans="1:6" s="15" customFormat="1" ht="15" hidden="1" customHeight="1">
      <c r="A32" s="14" t="s">
        <v>29</v>
      </c>
      <c r="B32" s="59" t="s">
        <v>30</v>
      </c>
      <c r="C32" s="59"/>
      <c r="D32" s="26">
        <v>130000</v>
      </c>
      <c r="E32" s="39">
        <v>72962.14</v>
      </c>
      <c r="F32" s="25">
        <f t="shared" si="0"/>
        <v>0.56124723076923078</v>
      </c>
    </row>
    <row r="33" spans="1:6" s="15" customFormat="1" ht="15" hidden="1" customHeight="1">
      <c r="A33" s="14" t="s">
        <v>11</v>
      </c>
      <c r="B33" s="59" t="s">
        <v>12</v>
      </c>
      <c r="C33" s="59"/>
      <c r="D33" s="26">
        <v>51000</v>
      </c>
      <c r="E33" s="39">
        <v>14297.34</v>
      </c>
      <c r="F33" s="25">
        <f t="shared" si="0"/>
        <v>0.28033999999999998</v>
      </c>
    </row>
    <row r="34" spans="1:6" s="15" customFormat="1" ht="15" hidden="1" customHeight="1">
      <c r="A34" s="14" t="s">
        <v>13</v>
      </c>
      <c r="B34" s="59" t="s">
        <v>14</v>
      </c>
      <c r="C34" s="59"/>
      <c r="D34" s="26">
        <v>3000</v>
      </c>
      <c r="E34" s="39">
        <v>1666</v>
      </c>
      <c r="F34" s="25">
        <f t="shared" si="0"/>
        <v>0.55533333333333335</v>
      </c>
    </row>
    <row r="35" spans="1:6" s="15" customFormat="1" ht="15" hidden="1" customHeight="1">
      <c r="A35" s="14" t="s">
        <v>15</v>
      </c>
      <c r="B35" s="59" t="s">
        <v>16</v>
      </c>
      <c r="C35" s="59"/>
      <c r="D35" s="26">
        <v>4500</v>
      </c>
      <c r="E35" s="39">
        <v>2223.62</v>
      </c>
      <c r="F35" s="25">
        <f t="shared" si="0"/>
        <v>0.49413777777777773</v>
      </c>
    </row>
    <row r="36" spans="1:6" s="15" customFormat="1" ht="15" hidden="1" customHeight="1">
      <c r="A36" s="14" t="s">
        <v>17</v>
      </c>
      <c r="B36" s="59" t="s">
        <v>18</v>
      </c>
      <c r="C36" s="59"/>
      <c r="D36" s="26">
        <v>30000</v>
      </c>
      <c r="E36" s="39">
        <v>15973.43</v>
      </c>
      <c r="F36" s="25">
        <f t="shared" si="0"/>
        <v>0.53244766666666665</v>
      </c>
    </row>
    <row r="37" spans="1:6" s="15" customFormat="1" ht="15" hidden="1" customHeight="1">
      <c r="A37" s="14" t="s">
        <v>19</v>
      </c>
      <c r="B37" s="59" t="s">
        <v>20</v>
      </c>
      <c r="C37" s="59"/>
      <c r="D37" s="26">
        <v>154000</v>
      </c>
      <c r="E37" s="39">
        <v>116465.58</v>
      </c>
      <c r="F37" s="25">
        <f t="shared" si="0"/>
        <v>0.75627</v>
      </c>
    </row>
    <row r="38" spans="1:6" s="22" customFormat="1" ht="15" hidden="1" customHeight="1">
      <c r="A38" s="17" t="s">
        <v>25</v>
      </c>
      <c r="B38" s="62" t="s">
        <v>66</v>
      </c>
      <c r="C38" s="62"/>
      <c r="D38" s="37">
        <v>7267500</v>
      </c>
      <c r="E38" s="30">
        <f>E39+E40+E41+E42+E43+E44+E45+E46+E47+E48</f>
        <v>3728619.8899999997</v>
      </c>
      <c r="F38" s="29">
        <f t="shared" si="0"/>
        <v>0.51305399243206051</v>
      </c>
    </row>
    <row r="39" spans="1:6" s="15" customFormat="1" ht="15" hidden="1" customHeight="1">
      <c r="A39" s="14" t="s">
        <v>5</v>
      </c>
      <c r="B39" s="59" t="s">
        <v>6</v>
      </c>
      <c r="C39" s="59"/>
      <c r="D39" s="38">
        <v>4509000</v>
      </c>
      <c r="E39" s="27">
        <v>2321206.42</v>
      </c>
      <c r="F39" s="25">
        <f t="shared" si="0"/>
        <v>0.51479406076735412</v>
      </c>
    </row>
    <row r="40" spans="1:6" s="15" customFormat="1" ht="15" hidden="1" customHeight="1">
      <c r="A40" s="14" t="s">
        <v>7</v>
      </c>
      <c r="B40" s="59" t="s">
        <v>8</v>
      </c>
      <c r="C40" s="59"/>
      <c r="D40" s="38">
        <v>1016000</v>
      </c>
      <c r="E40" s="27">
        <v>513122.74</v>
      </c>
      <c r="F40" s="25">
        <f t="shared" si="0"/>
        <v>0.50504206692913389</v>
      </c>
    </row>
    <row r="41" spans="1:6" s="15" customFormat="1" ht="15" hidden="1" customHeight="1">
      <c r="A41" s="14" t="s">
        <v>9</v>
      </c>
      <c r="B41" s="59" t="s">
        <v>10</v>
      </c>
      <c r="C41" s="59"/>
      <c r="D41" s="38">
        <v>96000</v>
      </c>
      <c r="E41" s="27">
        <v>58590.71</v>
      </c>
      <c r="F41" s="25">
        <f t="shared" si="0"/>
        <v>0.61031989583333335</v>
      </c>
    </row>
    <row r="42" spans="1:6" s="15" customFormat="1" ht="15" hidden="1" customHeight="1">
      <c r="A42" s="14" t="s">
        <v>27</v>
      </c>
      <c r="B42" s="59" t="s">
        <v>28</v>
      </c>
      <c r="C42" s="59"/>
      <c r="D42" s="38">
        <v>5000</v>
      </c>
      <c r="E42" s="27">
        <v>0</v>
      </c>
      <c r="F42" s="25">
        <f t="shared" si="0"/>
        <v>0</v>
      </c>
    </row>
    <row r="43" spans="1:6" s="15" customFormat="1" ht="15" hidden="1" customHeight="1">
      <c r="A43" s="14" t="s">
        <v>29</v>
      </c>
      <c r="B43" s="59" t="s">
        <v>30</v>
      </c>
      <c r="C43" s="59"/>
      <c r="D43" s="38">
        <v>700000</v>
      </c>
      <c r="E43" s="27">
        <v>307420.63</v>
      </c>
      <c r="F43" s="25">
        <f t="shared" si="0"/>
        <v>0.43917232857142857</v>
      </c>
    </row>
    <row r="44" spans="1:6" s="15" customFormat="1" ht="15" hidden="1" customHeight="1">
      <c r="A44" s="14" t="s">
        <v>11</v>
      </c>
      <c r="B44" s="59" t="s">
        <v>12</v>
      </c>
      <c r="C44" s="59"/>
      <c r="D44" s="38">
        <v>106500</v>
      </c>
      <c r="E44" s="27">
        <v>57626.98</v>
      </c>
      <c r="F44" s="25">
        <f t="shared" si="0"/>
        <v>0.5410984037558686</v>
      </c>
    </row>
    <row r="45" spans="1:6" s="15" customFormat="1" ht="15" hidden="1" customHeight="1">
      <c r="A45" s="14" t="s">
        <v>13</v>
      </c>
      <c r="B45" s="59" t="s">
        <v>14</v>
      </c>
      <c r="C45" s="59"/>
      <c r="D45" s="38">
        <v>5000</v>
      </c>
      <c r="E45" s="27">
        <v>0</v>
      </c>
      <c r="F45" s="25">
        <f t="shared" si="0"/>
        <v>0</v>
      </c>
    </row>
    <row r="46" spans="1:6" s="15" customFormat="1" ht="15" hidden="1" customHeight="1">
      <c r="A46" s="14" t="s">
        <v>15</v>
      </c>
      <c r="B46" s="59" t="s">
        <v>16</v>
      </c>
      <c r="C46" s="59"/>
      <c r="D46" s="38">
        <v>50000</v>
      </c>
      <c r="E46" s="27">
        <v>17604.63</v>
      </c>
      <c r="F46" s="25">
        <f t="shared" si="0"/>
        <v>0.35209260000000003</v>
      </c>
    </row>
    <row r="47" spans="1:6" s="15" customFormat="1" ht="15" hidden="1" customHeight="1">
      <c r="A47" s="14" t="s">
        <v>17</v>
      </c>
      <c r="B47" s="59" t="s">
        <v>18</v>
      </c>
      <c r="C47" s="59"/>
      <c r="D47" s="38">
        <v>180000</v>
      </c>
      <c r="E47" s="27">
        <v>86744.28</v>
      </c>
      <c r="F47" s="25">
        <f t="shared" si="0"/>
        <v>0.48191266666666666</v>
      </c>
    </row>
    <row r="48" spans="1:6" s="15" customFormat="1" ht="15" hidden="1" customHeight="1">
      <c r="A48" s="14" t="s">
        <v>19</v>
      </c>
      <c r="B48" s="59" t="s">
        <v>20</v>
      </c>
      <c r="C48" s="59"/>
      <c r="D48" s="38">
        <v>600000</v>
      </c>
      <c r="E48" s="27">
        <v>366303.5</v>
      </c>
      <c r="F48" s="25">
        <f t="shared" si="0"/>
        <v>0.6105058333333333</v>
      </c>
    </row>
    <row r="49" spans="1:6" s="22" customFormat="1" ht="15" hidden="1" customHeight="1">
      <c r="A49" s="17" t="s">
        <v>25</v>
      </c>
      <c r="B49" s="62" t="s">
        <v>67</v>
      </c>
      <c r="C49" s="62"/>
      <c r="D49" s="37">
        <v>4973800</v>
      </c>
      <c r="E49" s="30">
        <f>E50+E51+E52+E53+E54+E55+E56+E57+E58+E59</f>
        <v>2891588.23</v>
      </c>
      <c r="F49" s="29">
        <f t="shared" si="0"/>
        <v>0.58136399332502309</v>
      </c>
    </row>
    <row r="50" spans="1:6" s="15" customFormat="1" ht="15" hidden="1" customHeight="1">
      <c r="A50" s="18" t="s">
        <v>5</v>
      </c>
      <c r="B50" s="63" t="s">
        <v>6</v>
      </c>
      <c r="C50" s="63"/>
      <c r="D50" s="38">
        <v>2864800</v>
      </c>
      <c r="E50" s="27">
        <v>1656609.52</v>
      </c>
      <c r="F50" s="25">
        <f t="shared" si="0"/>
        <v>0.57826358559061719</v>
      </c>
    </row>
    <row r="51" spans="1:6" s="15" customFormat="1" ht="15" hidden="1" customHeight="1">
      <c r="A51" s="18" t="s">
        <v>7</v>
      </c>
      <c r="B51" s="63" t="s">
        <v>8</v>
      </c>
      <c r="C51" s="63"/>
      <c r="D51" s="38">
        <v>650300</v>
      </c>
      <c r="E51" s="27">
        <v>376382.65</v>
      </c>
      <c r="F51" s="25">
        <f t="shared" si="0"/>
        <v>0.57878310010764267</v>
      </c>
    </row>
    <row r="52" spans="1:6" s="15" customFormat="1" ht="15" hidden="1" customHeight="1">
      <c r="A52" s="18" t="s">
        <v>9</v>
      </c>
      <c r="B52" s="63" t="s">
        <v>10</v>
      </c>
      <c r="C52" s="63"/>
      <c r="D52" s="38">
        <v>249300</v>
      </c>
      <c r="E52" s="27">
        <v>153416.95000000001</v>
      </c>
      <c r="F52" s="25">
        <f t="shared" si="0"/>
        <v>0.61539089450461293</v>
      </c>
    </row>
    <row r="53" spans="1:6" s="15" customFormat="1" ht="15" hidden="1" customHeight="1">
      <c r="A53" s="18" t="s">
        <v>27</v>
      </c>
      <c r="B53" s="63" t="s">
        <v>28</v>
      </c>
      <c r="C53" s="63"/>
      <c r="D53" s="38">
        <v>7000</v>
      </c>
      <c r="E53" s="27">
        <v>1993.75</v>
      </c>
      <c r="F53" s="25">
        <f t="shared" si="0"/>
        <v>0.28482142857142856</v>
      </c>
    </row>
    <row r="54" spans="1:6" s="15" customFormat="1" ht="15" hidden="1" customHeight="1">
      <c r="A54" s="18" t="s">
        <v>29</v>
      </c>
      <c r="B54" s="63" t="s">
        <v>30</v>
      </c>
      <c r="C54" s="63"/>
      <c r="D54" s="38">
        <v>549100</v>
      </c>
      <c r="E54" s="27">
        <v>233235.38</v>
      </c>
      <c r="F54" s="25">
        <f t="shared" si="0"/>
        <v>0.42475938808960118</v>
      </c>
    </row>
    <row r="55" spans="1:6" s="15" customFormat="1" ht="15" hidden="1" customHeight="1">
      <c r="A55" s="18" t="s">
        <v>11</v>
      </c>
      <c r="B55" s="63" t="s">
        <v>12</v>
      </c>
      <c r="C55" s="63"/>
      <c r="D55" s="38">
        <v>384700</v>
      </c>
      <c r="E55" s="27">
        <v>345554.1</v>
      </c>
      <c r="F55" s="25">
        <f t="shared" si="0"/>
        <v>0.89824304652976339</v>
      </c>
    </row>
    <row r="56" spans="1:6" s="15" customFormat="1" ht="15" hidden="1" customHeight="1">
      <c r="A56" s="18" t="s">
        <v>13</v>
      </c>
      <c r="B56" s="63" t="s">
        <v>14</v>
      </c>
      <c r="C56" s="63"/>
      <c r="D56" s="38">
        <v>4600</v>
      </c>
      <c r="E56" s="27">
        <v>0</v>
      </c>
      <c r="F56" s="25">
        <f t="shared" si="0"/>
        <v>0</v>
      </c>
    </row>
    <row r="57" spans="1:6" s="15" customFormat="1" ht="15" hidden="1" customHeight="1">
      <c r="A57" s="18" t="s">
        <v>15</v>
      </c>
      <c r="B57" s="63" t="s">
        <v>16</v>
      </c>
      <c r="C57" s="63"/>
      <c r="D57" s="38">
        <v>36000</v>
      </c>
      <c r="E57" s="27">
        <v>11407.34</v>
      </c>
      <c r="F57" s="25">
        <f t="shared" si="0"/>
        <v>0.31687055555555554</v>
      </c>
    </row>
    <row r="58" spans="1:6" s="15" customFormat="1" ht="15" hidden="1" customHeight="1">
      <c r="A58" s="18" t="s">
        <v>17</v>
      </c>
      <c r="B58" s="63" t="s">
        <v>18</v>
      </c>
      <c r="C58" s="63"/>
      <c r="D58" s="38">
        <v>54000</v>
      </c>
      <c r="E58" s="27">
        <v>25810.31</v>
      </c>
      <c r="F58" s="25">
        <f t="shared" si="0"/>
        <v>0.4779687037037037</v>
      </c>
    </row>
    <row r="59" spans="1:6" s="15" customFormat="1" ht="15" hidden="1" customHeight="1">
      <c r="A59" s="18" t="s">
        <v>19</v>
      </c>
      <c r="B59" s="63" t="s">
        <v>20</v>
      </c>
      <c r="C59" s="63"/>
      <c r="D59" s="38">
        <v>174000</v>
      </c>
      <c r="E59" s="27">
        <v>87178.23</v>
      </c>
      <c r="F59" s="25">
        <f t="shared" si="0"/>
        <v>0.50102431034482753</v>
      </c>
    </row>
    <row r="60" spans="1:6" s="22" customFormat="1" ht="15" hidden="1" customHeight="1">
      <c r="A60" s="17" t="s">
        <v>25</v>
      </c>
      <c r="B60" s="62" t="s">
        <v>68</v>
      </c>
      <c r="C60" s="62"/>
      <c r="D60" s="37">
        <v>3063900</v>
      </c>
      <c r="E60" s="30">
        <f>E61+E62+E63+E64+E65+E66+E67+E68+E69+E70</f>
        <v>1893134.5699999998</v>
      </c>
      <c r="F60" s="29">
        <f t="shared" si="0"/>
        <v>0.61788392897940525</v>
      </c>
    </row>
    <row r="61" spans="1:6" s="15" customFormat="1" ht="15" hidden="1" customHeight="1">
      <c r="A61" s="18" t="s">
        <v>5</v>
      </c>
      <c r="B61" s="63" t="s">
        <v>6</v>
      </c>
      <c r="C61" s="63"/>
      <c r="D61" s="38">
        <v>1826200</v>
      </c>
      <c r="E61" s="27">
        <v>1187245.6399999999</v>
      </c>
      <c r="F61" s="25">
        <f t="shared" si="0"/>
        <v>0.65011808126163617</v>
      </c>
    </row>
    <row r="62" spans="1:6" s="15" customFormat="1" ht="15" hidden="1" customHeight="1">
      <c r="A62" s="18" t="s">
        <v>7</v>
      </c>
      <c r="B62" s="63" t="s">
        <v>8</v>
      </c>
      <c r="C62" s="63"/>
      <c r="D62" s="38">
        <v>401720</v>
      </c>
      <c r="E62" s="27">
        <v>261400</v>
      </c>
      <c r="F62" s="25">
        <f t="shared" si="0"/>
        <v>0.65070198147963754</v>
      </c>
    </row>
    <row r="63" spans="1:6" s="15" customFormat="1" ht="15" hidden="1" customHeight="1">
      <c r="A63" s="18" t="s">
        <v>9</v>
      </c>
      <c r="B63" s="63" t="s">
        <v>10</v>
      </c>
      <c r="C63" s="63"/>
      <c r="D63" s="38">
        <v>132300</v>
      </c>
      <c r="E63" s="27">
        <v>16602.599999999999</v>
      </c>
      <c r="F63" s="25">
        <f t="shared" si="0"/>
        <v>0.12549206349206349</v>
      </c>
    </row>
    <row r="64" spans="1:6" s="15" customFormat="1" ht="15" hidden="1" customHeight="1">
      <c r="A64" s="18" t="s">
        <v>27</v>
      </c>
      <c r="B64" s="63" t="s">
        <v>28</v>
      </c>
      <c r="C64" s="63"/>
      <c r="D64" s="38">
        <v>10000</v>
      </c>
      <c r="E64" s="27">
        <v>1092</v>
      </c>
      <c r="F64" s="25">
        <f t="shared" si="0"/>
        <v>0.10920000000000001</v>
      </c>
    </row>
    <row r="65" spans="1:6" s="15" customFormat="1" ht="15" hidden="1" customHeight="1">
      <c r="A65" s="18" t="s">
        <v>29</v>
      </c>
      <c r="B65" s="63" t="s">
        <v>30</v>
      </c>
      <c r="C65" s="63"/>
      <c r="D65" s="38">
        <v>320000</v>
      </c>
      <c r="E65" s="27">
        <v>166075.79999999999</v>
      </c>
      <c r="F65" s="25">
        <f t="shared" si="0"/>
        <v>0.51898687499999996</v>
      </c>
    </row>
    <row r="66" spans="1:6" s="15" customFormat="1" ht="15" hidden="1" customHeight="1">
      <c r="A66" s="18" t="s">
        <v>11</v>
      </c>
      <c r="B66" s="63" t="s">
        <v>12</v>
      </c>
      <c r="C66" s="63"/>
      <c r="D66" s="38">
        <v>74400</v>
      </c>
      <c r="E66" s="27">
        <v>32758.13</v>
      </c>
      <c r="F66" s="25">
        <f t="shared" si="0"/>
        <v>0.44029744623655914</v>
      </c>
    </row>
    <row r="67" spans="1:6" s="15" customFormat="1" ht="15" hidden="1" customHeight="1">
      <c r="A67" s="18" t="s">
        <v>13</v>
      </c>
      <c r="B67" s="63" t="s">
        <v>14</v>
      </c>
      <c r="C67" s="63"/>
      <c r="D67" s="38">
        <v>3000</v>
      </c>
      <c r="E67" s="27">
        <v>1280</v>
      </c>
      <c r="F67" s="25">
        <f t="shared" si="0"/>
        <v>0.42666666666666669</v>
      </c>
    </row>
    <row r="68" spans="1:6" s="15" customFormat="1" ht="15" hidden="1" customHeight="1">
      <c r="A68" s="18" t="s">
        <v>15</v>
      </c>
      <c r="B68" s="63" t="s">
        <v>16</v>
      </c>
      <c r="C68" s="63"/>
      <c r="D68" s="38">
        <v>24000</v>
      </c>
      <c r="E68" s="27">
        <v>6116.64</v>
      </c>
      <c r="F68" s="25">
        <f t="shared" si="0"/>
        <v>0.25486000000000003</v>
      </c>
    </row>
    <row r="69" spans="1:6" s="15" customFormat="1" ht="15" hidden="1" customHeight="1">
      <c r="A69" s="18" t="s">
        <v>17</v>
      </c>
      <c r="B69" s="63" t="s">
        <v>18</v>
      </c>
      <c r="C69" s="63"/>
      <c r="D69" s="38">
        <v>41400</v>
      </c>
      <c r="E69" s="27">
        <v>22200</v>
      </c>
      <c r="F69" s="25">
        <f t="shared" si="0"/>
        <v>0.53623188405797106</v>
      </c>
    </row>
    <row r="70" spans="1:6" s="15" customFormat="1" ht="15" hidden="1" customHeight="1">
      <c r="A70" s="18" t="s">
        <v>19</v>
      </c>
      <c r="B70" s="63" t="s">
        <v>20</v>
      </c>
      <c r="C70" s="63"/>
      <c r="D70" s="38">
        <v>230880</v>
      </c>
      <c r="E70" s="27">
        <v>198363.76</v>
      </c>
      <c r="F70" s="25">
        <f t="shared" ref="F70:F136" si="2">E70/D70</f>
        <v>0.85916389466389476</v>
      </c>
    </row>
    <row r="71" spans="1:6" s="22" customFormat="1" ht="15" hidden="1" customHeight="1">
      <c r="A71" s="17" t="s">
        <v>25</v>
      </c>
      <c r="B71" s="62" t="s">
        <v>69</v>
      </c>
      <c r="C71" s="62"/>
      <c r="D71" s="37">
        <v>5097500</v>
      </c>
      <c r="E71" s="30">
        <f>E72+E73+E74+E75+E76+E77+E78+E79+E80+E81</f>
        <v>2520042.0300000003</v>
      </c>
      <c r="F71" s="29">
        <f t="shared" si="2"/>
        <v>0.49436822560078475</v>
      </c>
    </row>
    <row r="72" spans="1:6" s="15" customFormat="1" ht="15" hidden="1" customHeight="1">
      <c r="A72" s="18" t="s">
        <v>5</v>
      </c>
      <c r="B72" s="63" t="s">
        <v>6</v>
      </c>
      <c r="C72" s="63"/>
      <c r="D72" s="38">
        <v>3141000</v>
      </c>
      <c r="E72" s="27">
        <v>1784991.97</v>
      </c>
      <c r="F72" s="25">
        <f t="shared" si="2"/>
        <v>0.56828779687997455</v>
      </c>
    </row>
    <row r="73" spans="1:6" s="15" customFormat="1" ht="15" hidden="1" customHeight="1">
      <c r="A73" s="18" t="s">
        <v>7</v>
      </c>
      <c r="B73" s="63" t="s">
        <v>8</v>
      </c>
      <c r="C73" s="63"/>
      <c r="D73" s="38">
        <v>691040</v>
      </c>
      <c r="E73" s="27">
        <v>366888.81</v>
      </c>
      <c r="F73" s="25">
        <f t="shared" si="2"/>
        <v>0.53092268175503587</v>
      </c>
    </row>
    <row r="74" spans="1:6" s="15" customFormat="1" ht="15" hidden="1" customHeight="1">
      <c r="A74" s="18" t="s">
        <v>9</v>
      </c>
      <c r="B74" s="63" t="s">
        <v>10</v>
      </c>
      <c r="C74" s="63"/>
      <c r="D74" s="38">
        <v>91460</v>
      </c>
      <c r="E74" s="27">
        <v>7235.41</v>
      </c>
      <c r="F74" s="25">
        <f t="shared" si="2"/>
        <v>7.9110102777170344E-2</v>
      </c>
    </row>
    <row r="75" spans="1:6" s="15" customFormat="1" ht="15" hidden="1" customHeight="1">
      <c r="A75" s="18" t="s">
        <v>27</v>
      </c>
      <c r="B75" s="63" t="s">
        <v>28</v>
      </c>
      <c r="C75" s="63"/>
      <c r="D75" s="38">
        <v>4000</v>
      </c>
      <c r="E75" s="27">
        <v>0</v>
      </c>
      <c r="F75" s="25">
        <f t="shared" si="2"/>
        <v>0</v>
      </c>
    </row>
    <row r="76" spans="1:6" s="15" customFormat="1" ht="15" hidden="1" customHeight="1">
      <c r="A76" s="18" t="s">
        <v>29</v>
      </c>
      <c r="B76" s="63" t="s">
        <v>30</v>
      </c>
      <c r="C76" s="63"/>
      <c r="D76" s="38">
        <v>495000</v>
      </c>
      <c r="E76" s="27">
        <v>48613.7</v>
      </c>
      <c r="F76" s="25">
        <f t="shared" si="2"/>
        <v>9.8209494949494949E-2</v>
      </c>
    </row>
    <row r="77" spans="1:6" s="15" customFormat="1" ht="15" hidden="1" customHeight="1">
      <c r="A77" s="18" t="s">
        <v>11</v>
      </c>
      <c r="B77" s="63" t="s">
        <v>12</v>
      </c>
      <c r="C77" s="63"/>
      <c r="D77" s="38">
        <v>96000</v>
      </c>
      <c r="E77" s="27">
        <v>31601.85</v>
      </c>
      <c r="F77" s="25">
        <f t="shared" si="2"/>
        <v>0.32918593749999997</v>
      </c>
    </row>
    <row r="78" spans="1:6" s="15" customFormat="1" ht="15" hidden="1" customHeight="1">
      <c r="A78" s="18" t="s">
        <v>13</v>
      </c>
      <c r="B78" s="63" t="s">
        <v>14</v>
      </c>
      <c r="C78" s="63"/>
      <c r="D78" s="38">
        <v>5000</v>
      </c>
      <c r="E78" s="27">
        <v>0</v>
      </c>
      <c r="F78" s="25">
        <f t="shared" si="2"/>
        <v>0</v>
      </c>
    </row>
    <row r="79" spans="1:6" s="15" customFormat="1" ht="15" hidden="1" customHeight="1">
      <c r="A79" s="18" t="s">
        <v>15</v>
      </c>
      <c r="B79" s="63" t="s">
        <v>16</v>
      </c>
      <c r="C79" s="63"/>
      <c r="D79" s="38">
        <v>41000</v>
      </c>
      <c r="E79" s="27">
        <v>9820.08</v>
      </c>
      <c r="F79" s="25">
        <f t="shared" si="2"/>
        <v>0.23951414634146342</v>
      </c>
    </row>
    <row r="80" spans="1:6" s="15" customFormat="1" ht="15" hidden="1" customHeight="1">
      <c r="A80" s="18" t="s">
        <v>17</v>
      </c>
      <c r="B80" s="63" t="s">
        <v>18</v>
      </c>
      <c r="C80" s="63"/>
      <c r="D80" s="38">
        <v>93000</v>
      </c>
      <c r="E80" s="27">
        <v>41415.1</v>
      </c>
      <c r="F80" s="25">
        <f t="shared" si="2"/>
        <v>0.44532365591397849</v>
      </c>
    </row>
    <row r="81" spans="1:13" s="15" customFormat="1" ht="15" hidden="1" customHeight="1">
      <c r="A81" s="18" t="s">
        <v>19</v>
      </c>
      <c r="B81" s="63" t="s">
        <v>20</v>
      </c>
      <c r="C81" s="63"/>
      <c r="D81" s="38">
        <v>440000</v>
      </c>
      <c r="E81" s="27">
        <v>229475.11</v>
      </c>
      <c r="F81" s="25">
        <f t="shared" si="2"/>
        <v>0.5215343409090909</v>
      </c>
    </row>
    <row r="82" spans="1:13" s="22" customFormat="1" ht="15" hidden="1" customHeight="1">
      <c r="A82" s="17" t="s">
        <v>25</v>
      </c>
      <c r="B82" s="62" t="s">
        <v>70</v>
      </c>
      <c r="C82" s="62"/>
      <c r="D82" s="37">
        <v>6890000</v>
      </c>
      <c r="E82" s="30">
        <f>E83+E84+E85+E86+E87+E88+E89+E90+E91+E92</f>
        <v>3920090.69</v>
      </c>
      <c r="F82" s="29">
        <f t="shared" si="2"/>
        <v>0.56895365602322201</v>
      </c>
    </row>
    <row r="83" spans="1:13" s="15" customFormat="1" ht="15" hidden="1" customHeight="1">
      <c r="A83" s="18" t="s">
        <v>5</v>
      </c>
      <c r="B83" s="63" t="s">
        <v>6</v>
      </c>
      <c r="C83" s="63"/>
      <c r="D83" s="38">
        <v>4451600</v>
      </c>
      <c r="E83" s="27">
        <v>2462898.37</v>
      </c>
      <c r="F83" s="25">
        <f t="shared" si="2"/>
        <v>0.5532613824242969</v>
      </c>
    </row>
    <row r="84" spans="1:13" s="15" customFormat="1" ht="15" hidden="1" customHeight="1">
      <c r="A84" s="18" t="s">
        <v>7</v>
      </c>
      <c r="B84" s="63" t="s">
        <v>8</v>
      </c>
      <c r="C84" s="63"/>
      <c r="D84" s="38">
        <v>979370</v>
      </c>
      <c r="E84" s="27">
        <v>547613.99</v>
      </c>
      <c r="F84" s="25">
        <f t="shared" si="2"/>
        <v>0.55914923879636913</v>
      </c>
    </row>
    <row r="85" spans="1:13" s="15" customFormat="1" ht="15" hidden="1" customHeight="1">
      <c r="A85" s="18" t="s">
        <v>9</v>
      </c>
      <c r="B85" s="63" t="s">
        <v>10</v>
      </c>
      <c r="C85" s="63"/>
      <c r="D85" s="38">
        <v>72000</v>
      </c>
      <c r="E85" s="27">
        <v>8280</v>
      </c>
      <c r="F85" s="25">
        <f t="shared" si="2"/>
        <v>0.115</v>
      </c>
    </row>
    <row r="86" spans="1:13" s="15" customFormat="1" ht="15" hidden="1" customHeight="1">
      <c r="A86" s="18" t="s">
        <v>27</v>
      </c>
      <c r="B86" s="63" t="s">
        <v>28</v>
      </c>
      <c r="C86" s="63"/>
      <c r="D86" s="38">
        <v>2000</v>
      </c>
      <c r="E86" s="27">
        <v>1999.9</v>
      </c>
      <c r="F86" s="25">
        <f t="shared" si="2"/>
        <v>0.99995000000000001</v>
      </c>
    </row>
    <row r="87" spans="1:13" s="15" customFormat="1" ht="15" hidden="1" customHeight="1">
      <c r="A87" s="18" t="s">
        <v>29</v>
      </c>
      <c r="B87" s="63" t="s">
        <v>30</v>
      </c>
      <c r="C87" s="63"/>
      <c r="D87" s="38">
        <v>514320</v>
      </c>
      <c r="E87" s="27">
        <v>290310.58</v>
      </c>
      <c r="F87" s="25">
        <f t="shared" si="2"/>
        <v>0.56445516410017116</v>
      </c>
    </row>
    <row r="88" spans="1:13" s="15" customFormat="1" ht="15" hidden="1" customHeight="1">
      <c r="A88" s="18" t="s">
        <v>11</v>
      </c>
      <c r="B88" s="63" t="s">
        <v>12</v>
      </c>
      <c r="C88" s="63"/>
      <c r="D88" s="38">
        <v>95000</v>
      </c>
      <c r="E88" s="27">
        <v>52145.34</v>
      </c>
      <c r="F88" s="25">
        <f t="shared" si="2"/>
        <v>0.54889831578947368</v>
      </c>
    </row>
    <row r="89" spans="1:13" s="15" customFormat="1" ht="15" hidden="1" customHeight="1">
      <c r="A89" s="18" t="s">
        <v>13</v>
      </c>
      <c r="B89" s="63" t="s">
        <v>14</v>
      </c>
      <c r="C89" s="63"/>
      <c r="D89" s="38">
        <v>2000</v>
      </c>
      <c r="E89" s="27">
        <v>1180</v>
      </c>
      <c r="F89" s="25">
        <f t="shared" si="2"/>
        <v>0.59</v>
      </c>
      <c r="K89" s="19"/>
      <c r="L89" s="71"/>
      <c r="M89" s="71"/>
    </row>
    <row r="90" spans="1:13" s="15" customFormat="1" ht="15" hidden="1" customHeight="1">
      <c r="A90" s="18" t="s">
        <v>15</v>
      </c>
      <c r="B90" s="63" t="s">
        <v>16</v>
      </c>
      <c r="C90" s="63"/>
      <c r="D90" s="38">
        <v>25000</v>
      </c>
      <c r="E90" s="27">
        <v>10839.32</v>
      </c>
      <c r="F90" s="25">
        <f t="shared" si="2"/>
        <v>0.43357279999999998</v>
      </c>
      <c r="K90" s="20"/>
      <c r="L90" s="70"/>
      <c r="M90" s="70"/>
    </row>
    <row r="91" spans="1:13" s="15" customFormat="1" ht="15" hidden="1" customHeight="1">
      <c r="A91" s="18" t="s">
        <v>17</v>
      </c>
      <c r="B91" s="63" t="s">
        <v>18</v>
      </c>
      <c r="C91" s="63"/>
      <c r="D91" s="38">
        <v>155000</v>
      </c>
      <c r="E91" s="27">
        <v>73046.600000000006</v>
      </c>
      <c r="F91" s="25">
        <f t="shared" si="2"/>
        <v>0.47126838709677421</v>
      </c>
      <c r="K91" s="20"/>
      <c r="L91" s="70"/>
      <c r="M91" s="70"/>
    </row>
    <row r="92" spans="1:13" s="15" customFormat="1" ht="15" hidden="1" customHeight="1">
      <c r="A92" s="18" t="s">
        <v>19</v>
      </c>
      <c r="B92" s="63" t="s">
        <v>20</v>
      </c>
      <c r="C92" s="63"/>
      <c r="D92" s="38">
        <v>593710</v>
      </c>
      <c r="E92" s="27">
        <v>471776.59</v>
      </c>
      <c r="F92" s="25">
        <f t="shared" si="2"/>
        <v>0.79462463155412577</v>
      </c>
      <c r="K92" s="20"/>
      <c r="L92" s="70"/>
      <c r="M92" s="70"/>
    </row>
    <row r="93" spans="1:13" s="22" customFormat="1" ht="15" hidden="1" customHeight="1">
      <c r="A93" s="17" t="s">
        <v>25</v>
      </c>
      <c r="B93" s="62" t="s">
        <v>71</v>
      </c>
      <c r="C93" s="62"/>
      <c r="D93" s="37">
        <v>4192000</v>
      </c>
      <c r="E93" s="30">
        <f>E94+E95+E96+E97+E98+E99+E100+E101+E102+E103</f>
        <v>2087115.54</v>
      </c>
      <c r="F93" s="29">
        <f t="shared" si="2"/>
        <v>0.49788061545801526</v>
      </c>
      <c r="K93" s="19"/>
      <c r="L93" s="71"/>
      <c r="M93" s="71"/>
    </row>
    <row r="94" spans="1:13" s="15" customFormat="1" ht="15" hidden="1" customHeight="1">
      <c r="A94" s="18" t="s">
        <v>5</v>
      </c>
      <c r="B94" s="63" t="s">
        <v>6</v>
      </c>
      <c r="C94" s="63"/>
      <c r="D94" s="38">
        <v>2580000</v>
      </c>
      <c r="E94" s="27">
        <v>1296772.45</v>
      </c>
      <c r="F94" s="25">
        <f t="shared" si="2"/>
        <v>0.50262498062015504</v>
      </c>
      <c r="K94" s="20"/>
      <c r="L94" s="70"/>
      <c r="M94" s="70"/>
    </row>
    <row r="95" spans="1:13" s="15" customFormat="1" ht="15" hidden="1" customHeight="1">
      <c r="A95" s="18" t="s">
        <v>7</v>
      </c>
      <c r="B95" s="63" t="s">
        <v>8</v>
      </c>
      <c r="C95" s="63"/>
      <c r="D95" s="38">
        <v>567600</v>
      </c>
      <c r="E95" s="27">
        <v>288933</v>
      </c>
      <c r="F95" s="25">
        <f t="shared" si="2"/>
        <v>0.50904334038054966</v>
      </c>
      <c r="K95" s="20"/>
      <c r="L95" s="70"/>
      <c r="M95" s="70"/>
    </row>
    <row r="96" spans="1:13" s="15" customFormat="1" ht="15" hidden="1" customHeight="1">
      <c r="A96" s="18" t="s">
        <v>9</v>
      </c>
      <c r="B96" s="63" t="s">
        <v>10</v>
      </c>
      <c r="C96" s="63"/>
      <c r="D96" s="38">
        <v>90000</v>
      </c>
      <c r="E96" s="27">
        <v>0</v>
      </c>
      <c r="F96" s="25">
        <f t="shared" si="2"/>
        <v>0</v>
      </c>
      <c r="K96" s="20"/>
      <c r="L96" s="70"/>
      <c r="M96" s="70"/>
    </row>
    <row r="97" spans="1:13" s="15" customFormat="1" ht="15" hidden="1" customHeight="1">
      <c r="A97" s="18" t="s">
        <v>27</v>
      </c>
      <c r="B97" s="63" t="s">
        <v>28</v>
      </c>
      <c r="C97" s="63"/>
      <c r="D97" s="38">
        <v>6000</v>
      </c>
      <c r="E97" s="27">
        <v>6000</v>
      </c>
      <c r="F97" s="25">
        <f t="shared" si="2"/>
        <v>1</v>
      </c>
      <c r="K97" s="20"/>
      <c r="L97" s="70"/>
      <c r="M97" s="70"/>
    </row>
    <row r="98" spans="1:13" s="15" customFormat="1" ht="15" hidden="1" customHeight="1">
      <c r="A98" s="18" t="s">
        <v>29</v>
      </c>
      <c r="B98" s="63" t="s">
        <v>30</v>
      </c>
      <c r="C98" s="63"/>
      <c r="D98" s="38">
        <v>350000</v>
      </c>
      <c r="E98" s="27">
        <v>180742.71</v>
      </c>
      <c r="F98" s="25">
        <f t="shared" si="2"/>
        <v>0.51640774285714286</v>
      </c>
      <c r="K98" s="20"/>
      <c r="L98" s="70"/>
      <c r="M98" s="70"/>
    </row>
    <row r="99" spans="1:13" s="15" customFormat="1" ht="15" hidden="1" customHeight="1">
      <c r="A99" s="18" t="s">
        <v>11</v>
      </c>
      <c r="B99" s="63" t="s">
        <v>12</v>
      </c>
      <c r="C99" s="63"/>
      <c r="D99" s="38">
        <v>80000</v>
      </c>
      <c r="E99" s="27">
        <v>39764.620000000003</v>
      </c>
      <c r="F99" s="25">
        <f t="shared" si="2"/>
        <v>0.49705775000000002</v>
      </c>
      <c r="K99" s="20"/>
      <c r="L99" s="70"/>
      <c r="M99" s="70"/>
    </row>
    <row r="100" spans="1:13" s="15" customFormat="1" ht="15" hidden="1" customHeight="1">
      <c r="A100" s="18" t="s">
        <v>13</v>
      </c>
      <c r="B100" s="63" t="s">
        <v>14</v>
      </c>
      <c r="C100" s="63"/>
      <c r="D100" s="38">
        <v>1000</v>
      </c>
      <c r="E100" s="27">
        <v>0</v>
      </c>
      <c r="F100" s="25">
        <f t="shared" si="2"/>
        <v>0</v>
      </c>
      <c r="K100" s="19"/>
      <c r="L100" s="71"/>
      <c r="M100" s="71"/>
    </row>
    <row r="101" spans="1:13" s="15" customFormat="1" ht="15" hidden="1" customHeight="1">
      <c r="A101" s="18" t="s">
        <v>15</v>
      </c>
      <c r="B101" s="63" t="s">
        <v>16</v>
      </c>
      <c r="C101" s="63"/>
      <c r="D101" s="38">
        <v>12400</v>
      </c>
      <c r="E101" s="27">
        <v>4577.4799999999996</v>
      </c>
      <c r="F101" s="25">
        <f t="shared" si="2"/>
        <v>0.36915161290322579</v>
      </c>
      <c r="K101" s="20"/>
      <c r="L101" s="70"/>
      <c r="M101" s="70"/>
    </row>
    <row r="102" spans="1:13" s="15" customFormat="1" ht="15" hidden="1" customHeight="1">
      <c r="A102" s="18" t="s">
        <v>17</v>
      </c>
      <c r="B102" s="63" t="s">
        <v>18</v>
      </c>
      <c r="C102" s="63"/>
      <c r="D102" s="38">
        <v>160000</v>
      </c>
      <c r="E102" s="27">
        <v>67165.25</v>
      </c>
      <c r="F102" s="25">
        <f t="shared" si="2"/>
        <v>0.41978281249999999</v>
      </c>
      <c r="K102" s="20"/>
      <c r="L102" s="70"/>
      <c r="M102" s="70"/>
    </row>
    <row r="103" spans="1:13" s="15" customFormat="1" ht="15" hidden="1" customHeight="1">
      <c r="A103" s="18" t="s">
        <v>19</v>
      </c>
      <c r="B103" s="63" t="s">
        <v>20</v>
      </c>
      <c r="C103" s="63"/>
      <c r="D103" s="38">
        <v>345000</v>
      </c>
      <c r="E103" s="27">
        <v>203160.03</v>
      </c>
      <c r="F103" s="25">
        <f t="shared" si="2"/>
        <v>0.58886965217391307</v>
      </c>
      <c r="K103" s="20"/>
      <c r="L103" s="70"/>
      <c r="M103" s="70"/>
    </row>
    <row r="104" spans="1:13" s="9" customFormat="1" ht="15" customHeight="1">
      <c r="A104" s="8" t="s">
        <v>31</v>
      </c>
      <c r="B104" s="66" t="s">
        <v>32</v>
      </c>
      <c r="C104" s="67"/>
      <c r="D104" s="23">
        <v>2210000</v>
      </c>
      <c r="E104" s="28">
        <f>E105</f>
        <v>550050</v>
      </c>
      <c r="F104" s="29">
        <f t="shared" si="2"/>
        <v>0.24889140271493213</v>
      </c>
      <c r="K104" s="19"/>
      <c r="L104" s="71"/>
      <c r="M104" s="71"/>
    </row>
    <row r="105" spans="1:13" s="5" customFormat="1" ht="15" customHeight="1">
      <c r="A105" s="7" t="s">
        <v>33</v>
      </c>
      <c r="B105" s="64" t="s">
        <v>34</v>
      </c>
      <c r="C105" s="65"/>
      <c r="D105" s="26">
        <v>2210000</v>
      </c>
      <c r="E105" s="24">
        <v>550050</v>
      </c>
      <c r="F105" s="25">
        <f t="shared" si="2"/>
        <v>0.24889140271493213</v>
      </c>
      <c r="K105" s="20"/>
      <c r="L105" s="70"/>
      <c r="M105" s="70"/>
    </row>
    <row r="106" spans="1:13" s="9" customFormat="1" ht="15" customHeight="1">
      <c r="A106" s="8" t="s">
        <v>35</v>
      </c>
      <c r="B106" s="66" t="s">
        <v>36</v>
      </c>
      <c r="C106" s="67"/>
      <c r="D106" s="23">
        <v>205000</v>
      </c>
      <c r="E106" s="28">
        <f>E107+E108</f>
        <v>17472</v>
      </c>
      <c r="F106" s="29">
        <f t="shared" si="2"/>
        <v>8.522926829268293E-2</v>
      </c>
      <c r="K106" s="19"/>
      <c r="L106" s="71"/>
      <c r="M106" s="71"/>
    </row>
    <row r="107" spans="1:13" s="5" customFormat="1" ht="15" customHeight="1">
      <c r="A107" s="7" t="s">
        <v>11</v>
      </c>
      <c r="B107" s="64" t="s">
        <v>12</v>
      </c>
      <c r="C107" s="65"/>
      <c r="D107" s="26">
        <v>159000</v>
      </c>
      <c r="E107" s="24">
        <v>17472</v>
      </c>
      <c r="F107" s="25">
        <f t="shared" si="2"/>
        <v>0.10988679245283019</v>
      </c>
      <c r="K107" s="20"/>
      <c r="L107" s="70"/>
      <c r="M107" s="70"/>
    </row>
    <row r="108" spans="1:13" s="5" customFormat="1" ht="30" customHeight="1">
      <c r="A108" s="7" t="s">
        <v>21</v>
      </c>
      <c r="B108" s="64" t="s">
        <v>22</v>
      </c>
      <c r="C108" s="65"/>
      <c r="D108" s="26">
        <v>46000</v>
      </c>
      <c r="E108" s="24">
        <v>0</v>
      </c>
      <c r="F108" s="25">
        <f t="shared" si="2"/>
        <v>0</v>
      </c>
      <c r="K108" s="20"/>
      <c r="L108" s="70"/>
      <c r="M108" s="70"/>
    </row>
    <row r="109" spans="1:13" s="9" customFormat="1" ht="15.75" customHeight="1">
      <c r="A109" s="8" t="s">
        <v>37</v>
      </c>
      <c r="B109" s="66" t="s">
        <v>38</v>
      </c>
      <c r="C109" s="67"/>
      <c r="D109" s="23">
        <v>1579900</v>
      </c>
      <c r="E109" s="28">
        <f>E110+E111+E112+E113+E114+E115</f>
        <v>867230.78999999992</v>
      </c>
      <c r="F109" s="29">
        <f t="shared" si="2"/>
        <v>0.54891498829039809</v>
      </c>
      <c r="K109" s="19"/>
      <c r="L109" s="71"/>
      <c r="M109" s="71"/>
    </row>
    <row r="110" spans="1:13" s="5" customFormat="1" ht="15" customHeight="1">
      <c r="A110" s="7" t="s">
        <v>5</v>
      </c>
      <c r="B110" s="64" t="s">
        <v>6</v>
      </c>
      <c r="C110" s="65"/>
      <c r="D110" s="26">
        <v>1075890</v>
      </c>
      <c r="E110" s="24">
        <v>631911.43999999994</v>
      </c>
      <c r="F110" s="25">
        <f t="shared" si="2"/>
        <v>0.58733833384453793</v>
      </c>
      <c r="K110" s="20"/>
      <c r="L110" s="70"/>
      <c r="M110" s="70"/>
    </row>
    <row r="111" spans="1:13" s="5" customFormat="1" ht="15" customHeight="1">
      <c r="A111" s="7" t="s">
        <v>7</v>
      </c>
      <c r="B111" s="64" t="s">
        <v>8</v>
      </c>
      <c r="C111" s="65"/>
      <c r="D111" s="26">
        <v>236940</v>
      </c>
      <c r="E111" s="24">
        <v>134867.28</v>
      </c>
      <c r="F111" s="25">
        <f t="shared" si="2"/>
        <v>0.56920435553304638</v>
      </c>
      <c r="K111" s="20"/>
      <c r="L111" s="70"/>
      <c r="M111" s="70"/>
    </row>
    <row r="112" spans="1:13" s="5" customFormat="1" ht="15" customHeight="1">
      <c r="A112" s="7" t="s">
        <v>11</v>
      </c>
      <c r="B112" s="64" t="s">
        <v>12</v>
      </c>
      <c r="C112" s="65"/>
      <c r="D112" s="26">
        <v>4270</v>
      </c>
      <c r="E112" s="24">
        <v>2123.2199999999998</v>
      </c>
      <c r="F112" s="25">
        <f t="shared" si="2"/>
        <v>0.49724121779859481</v>
      </c>
      <c r="K112" s="20"/>
      <c r="L112" s="70"/>
      <c r="M112" s="70"/>
    </row>
    <row r="113" spans="1:13" s="5" customFormat="1" ht="15" customHeight="1">
      <c r="A113" s="7" t="s">
        <v>15</v>
      </c>
      <c r="B113" s="53" t="s">
        <v>16</v>
      </c>
      <c r="C113" s="53"/>
      <c r="D113" s="26">
        <v>2400</v>
      </c>
      <c r="E113" s="24">
        <v>828.37</v>
      </c>
      <c r="F113" s="25">
        <f t="shared" si="2"/>
        <v>0.34515416666666665</v>
      </c>
      <c r="K113" s="20"/>
      <c r="L113" s="70"/>
      <c r="M113" s="70"/>
    </row>
    <row r="114" spans="1:13" s="5" customFormat="1" ht="15" customHeight="1">
      <c r="A114" s="7" t="s">
        <v>17</v>
      </c>
      <c r="B114" s="53" t="s">
        <v>18</v>
      </c>
      <c r="C114" s="53"/>
      <c r="D114" s="26">
        <v>110400</v>
      </c>
      <c r="E114" s="24">
        <v>0</v>
      </c>
      <c r="F114" s="25">
        <f t="shared" si="2"/>
        <v>0</v>
      </c>
      <c r="K114" s="21"/>
      <c r="L114" s="21"/>
      <c r="M114" s="21"/>
    </row>
    <row r="115" spans="1:13" s="5" customFormat="1" ht="15" customHeight="1">
      <c r="A115" s="7" t="s">
        <v>39</v>
      </c>
      <c r="B115" s="53" t="s">
        <v>40</v>
      </c>
      <c r="C115" s="53"/>
      <c r="D115" s="26">
        <v>150000</v>
      </c>
      <c r="E115" s="24">
        <v>97500.479999999996</v>
      </c>
      <c r="F115" s="25">
        <f t="shared" si="2"/>
        <v>0.6500032</v>
      </c>
      <c r="K115" s="21"/>
      <c r="L115" s="21"/>
      <c r="M115" s="21"/>
    </row>
    <row r="116" spans="1:13" s="9" customFormat="1" ht="15" customHeight="1">
      <c r="A116" s="8" t="s">
        <v>41</v>
      </c>
      <c r="B116" s="55" t="s">
        <v>42</v>
      </c>
      <c r="C116" s="55"/>
      <c r="D116" s="23">
        <v>1200000</v>
      </c>
      <c r="E116" s="28">
        <f>E117+E118+E119</f>
        <v>162759</v>
      </c>
      <c r="F116" s="29">
        <f t="shared" si="2"/>
        <v>0.13563249999999999</v>
      </c>
      <c r="K116" s="31"/>
      <c r="L116" s="31"/>
      <c r="M116" s="31"/>
    </row>
    <row r="117" spans="1:13" s="5" customFormat="1" ht="15" customHeight="1">
      <c r="A117" s="7" t="s">
        <v>9</v>
      </c>
      <c r="B117" s="53" t="s">
        <v>10</v>
      </c>
      <c r="C117" s="53"/>
      <c r="D117" s="26">
        <v>495000</v>
      </c>
      <c r="E117" s="24">
        <v>12359</v>
      </c>
      <c r="F117" s="25">
        <f t="shared" si="2"/>
        <v>2.4967676767676767E-2</v>
      </c>
      <c r="K117" s="21"/>
      <c r="L117" s="21"/>
      <c r="M117" s="21"/>
    </row>
    <row r="118" spans="1:13" s="5" customFormat="1" ht="15" customHeight="1">
      <c r="A118" s="7" t="s">
        <v>11</v>
      </c>
      <c r="B118" s="53" t="s">
        <v>12</v>
      </c>
      <c r="C118" s="53"/>
      <c r="D118" s="26">
        <v>23000</v>
      </c>
      <c r="E118" s="24">
        <v>2400</v>
      </c>
      <c r="F118" s="25">
        <f t="shared" si="2"/>
        <v>0.10434782608695652</v>
      </c>
      <c r="K118" s="21"/>
      <c r="L118" s="21"/>
      <c r="M118" s="21"/>
    </row>
    <row r="119" spans="1:13" s="5" customFormat="1" ht="29.25" customHeight="1">
      <c r="A119" s="7" t="s">
        <v>21</v>
      </c>
      <c r="B119" s="53" t="s">
        <v>22</v>
      </c>
      <c r="C119" s="53"/>
      <c r="D119" s="26">
        <v>682000</v>
      </c>
      <c r="E119" s="24">
        <v>148000</v>
      </c>
      <c r="F119" s="25">
        <f t="shared" si="2"/>
        <v>0.21700879765395895</v>
      </c>
    </row>
    <row r="120" spans="1:13" s="9" customFormat="1" ht="29.25" customHeight="1">
      <c r="A120" s="8" t="s">
        <v>43</v>
      </c>
      <c r="B120" s="55" t="s">
        <v>44</v>
      </c>
      <c r="C120" s="55"/>
      <c r="D120" s="23">
        <v>140000</v>
      </c>
      <c r="E120" s="28">
        <f>E121</f>
        <v>62000</v>
      </c>
      <c r="F120" s="29">
        <f t="shared" si="2"/>
        <v>0.44285714285714284</v>
      </c>
    </row>
    <row r="121" spans="1:13" s="5" customFormat="1" ht="29.25" customHeight="1">
      <c r="A121" s="7" t="s">
        <v>21</v>
      </c>
      <c r="B121" s="53" t="s">
        <v>22</v>
      </c>
      <c r="C121" s="53"/>
      <c r="D121" s="26">
        <v>140000</v>
      </c>
      <c r="E121" s="24">
        <v>62000</v>
      </c>
      <c r="F121" s="25">
        <f t="shared" si="2"/>
        <v>0.44285714285714284</v>
      </c>
    </row>
    <row r="122" spans="1:13" s="9" customFormat="1" ht="31.5" customHeight="1">
      <c r="A122" s="8" t="s">
        <v>45</v>
      </c>
      <c r="B122" s="55" t="s">
        <v>46</v>
      </c>
      <c r="C122" s="55"/>
      <c r="D122" s="23">
        <v>1340000</v>
      </c>
      <c r="E122" s="28">
        <f>E123+E124</f>
        <v>748865.33</v>
      </c>
      <c r="F122" s="29">
        <f t="shared" si="2"/>
        <v>0.55885472388059698</v>
      </c>
    </row>
    <row r="123" spans="1:13" s="5" customFormat="1" ht="15" customHeight="1">
      <c r="A123" s="7" t="s">
        <v>9</v>
      </c>
      <c r="B123" s="53" t="s">
        <v>10</v>
      </c>
      <c r="C123" s="53"/>
      <c r="D123" s="26">
        <v>340000</v>
      </c>
      <c r="E123" s="24">
        <v>191039.63</v>
      </c>
      <c r="F123" s="25">
        <f t="shared" si="2"/>
        <v>0.5618812647058824</v>
      </c>
    </row>
    <row r="124" spans="1:13" s="5" customFormat="1" ht="30" customHeight="1">
      <c r="A124" s="7" t="s">
        <v>47</v>
      </c>
      <c r="B124" s="53" t="s">
        <v>72</v>
      </c>
      <c r="C124" s="53"/>
      <c r="D124" s="26">
        <v>1000000</v>
      </c>
      <c r="E124" s="24">
        <v>557825.69999999995</v>
      </c>
      <c r="F124" s="25">
        <f t="shared" si="2"/>
        <v>0.55782569999999998</v>
      </c>
    </row>
    <row r="125" spans="1:13" s="9" customFormat="1" ht="29.25" customHeight="1">
      <c r="A125" s="8" t="s">
        <v>49</v>
      </c>
      <c r="B125" s="55" t="s">
        <v>50</v>
      </c>
      <c r="C125" s="55"/>
      <c r="D125" s="23">
        <v>6167700</v>
      </c>
      <c r="E125" s="28">
        <f>E126+E127+E128</f>
        <v>4339046.72</v>
      </c>
      <c r="F125" s="29">
        <f t="shared" si="2"/>
        <v>0.70351131215850315</v>
      </c>
    </row>
    <row r="126" spans="1:13" s="15" customFormat="1" ht="30" customHeight="1">
      <c r="A126" s="14" t="s">
        <v>47</v>
      </c>
      <c r="B126" s="59" t="s">
        <v>76</v>
      </c>
      <c r="C126" s="59"/>
      <c r="D126" s="44">
        <v>2900000</v>
      </c>
      <c r="E126" s="27">
        <v>2900000</v>
      </c>
      <c r="F126" s="45">
        <f t="shared" si="2"/>
        <v>1</v>
      </c>
    </row>
    <row r="127" spans="1:13" s="15" customFormat="1" ht="30" customHeight="1">
      <c r="A127" s="14" t="s">
        <v>47</v>
      </c>
      <c r="B127" s="59" t="s">
        <v>77</v>
      </c>
      <c r="C127" s="59"/>
      <c r="D127" s="44">
        <v>3267700</v>
      </c>
      <c r="E127" s="27">
        <v>1439046.72</v>
      </c>
      <c r="F127" s="45">
        <f t="shared" si="2"/>
        <v>0.44038520059981023</v>
      </c>
    </row>
    <row r="128" spans="1:13" s="15" customFormat="1" ht="30" customHeight="1">
      <c r="A128" s="14" t="s">
        <v>47</v>
      </c>
      <c r="B128" s="59" t="s">
        <v>78</v>
      </c>
      <c r="C128" s="59"/>
      <c r="D128" s="44">
        <v>0</v>
      </c>
      <c r="E128" s="27">
        <v>0</v>
      </c>
      <c r="F128" s="45">
        <v>0</v>
      </c>
    </row>
    <row r="129" spans="1:6" s="9" customFormat="1" ht="30" customHeight="1">
      <c r="A129" s="8" t="s">
        <v>51</v>
      </c>
      <c r="B129" s="55" t="s">
        <v>52</v>
      </c>
      <c r="C129" s="55"/>
      <c r="D129" s="23">
        <v>450000</v>
      </c>
      <c r="E129" s="28">
        <f>E130</f>
        <v>0</v>
      </c>
      <c r="F129" s="29">
        <f t="shared" si="2"/>
        <v>0</v>
      </c>
    </row>
    <row r="130" spans="1:6" s="5" customFormat="1" ht="15" customHeight="1">
      <c r="A130" s="7" t="s">
        <v>47</v>
      </c>
      <c r="B130" s="53" t="s">
        <v>48</v>
      </c>
      <c r="C130" s="53"/>
      <c r="D130" s="26">
        <v>450000</v>
      </c>
      <c r="E130" s="24">
        <v>0</v>
      </c>
      <c r="F130" s="25">
        <f t="shared" si="2"/>
        <v>0</v>
      </c>
    </row>
    <row r="131" spans="1:6" s="9" customFormat="1" ht="15" customHeight="1">
      <c r="A131" s="8" t="s">
        <v>53</v>
      </c>
      <c r="B131" s="55" t="s">
        <v>54</v>
      </c>
      <c r="C131" s="55"/>
      <c r="D131" s="23">
        <v>14750000</v>
      </c>
      <c r="E131" s="28">
        <f>E132+E133+E134</f>
        <v>10816827.890000001</v>
      </c>
      <c r="F131" s="29">
        <f t="shared" si="2"/>
        <v>0.73334426372881356</v>
      </c>
    </row>
    <row r="132" spans="1:6" s="5" customFormat="1" ht="15" customHeight="1">
      <c r="A132" s="7" t="s">
        <v>17</v>
      </c>
      <c r="B132" s="53" t="s">
        <v>18</v>
      </c>
      <c r="C132" s="53"/>
      <c r="D132" s="26">
        <v>3000000</v>
      </c>
      <c r="E132" s="24">
        <v>2187629.16</v>
      </c>
      <c r="F132" s="25">
        <f t="shared" si="2"/>
        <v>0.72920972000000006</v>
      </c>
    </row>
    <row r="133" spans="1:6" s="15" customFormat="1" ht="30" customHeight="1">
      <c r="A133" s="14" t="s">
        <v>47</v>
      </c>
      <c r="B133" s="59" t="s">
        <v>74</v>
      </c>
      <c r="C133" s="59"/>
      <c r="D133" s="44">
        <v>11400000</v>
      </c>
      <c r="E133" s="27">
        <v>8449198.7300000004</v>
      </c>
      <c r="F133" s="45">
        <f t="shared" si="2"/>
        <v>0.74115778333333338</v>
      </c>
    </row>
    <row r="134" spans="1:6" s="15" customFormat="1" ht="30" customHeight="1">
      <c r="A134" s="14">
        <v>2610</v>
      </c>
      <c r="B134" s="59" t="s">
        <v>75</v>
      </c>
      <c r="C134" s="59"/>
      <c r="D134" s="44">
        <v>350000</v>
      </c>
      <c r="E134" s="27">
        <v>180000</v>
      </c>
      <c r="F134" s="45">
        <f t="shared" si="2"/>
        <v>0.51428571428571423</v>
      </c>
    </row>
    <row r="135" spans="1:6" s="9" customFormat="1" ht="15" customHeight="1">
      <c r="A135" s="8" t="s">
        <v>55</v>
      </c>
      <c r="B135" s="55" t="s">
        <v>56</v>
      </c>
      <c r="C135" s="55"/>
      <c r="D135" s="23">
        <v>620000</v>
      </c>
      <c r="E135" s="28">
        <f>E136</f>
        <v>326113.56</v>
      </c>
      <c r="F135" s="29">
        <f t="shared" si="2"/>
        <v>0.52598961290322577</v>
      </c>
    </row>
    <row r="136" spans="1:6" s="5" customFormat="1" ht="15" customHeight="1">
      <c r="A136" s="7" t="s">
        <v>47</v>
      </c>
      <c r="B136" s="53" t="s">
        <v>48</v>
      </c>
      <c r="C136" s="53"/>
      <c r="D136" s="26">
        <v>620000</v>
      </c>
      <c r="E136" s="24">
        <v>326113.56</v>
      </c>
      <c r="F136" s="25">
        <f t="shared" si="2"/>
        <v>0.52598961290322577</v>
      </c>
    </row>
    <row r="137" spans="1:6" s="9" customFormat="1" ht="15" customHeight="1">
      <c r="A137" s="8" t="s">
        <v>57</v>
      </c>
      <c r="B137" s="55" t="s">
        <v>36</v>
      </c>
      <c r="C137" s="55"/>
      <c r="D137" s="23">
        <v>3616700</v>
      </c>
      <c r="E137" s="28">
        <f>E138+E139+E140+E141</f>
        <v>875311.41</v>
      </c>
      <c r="F137" s="29">
        <f t="shared" ref="F137:F142" si="3">E137/D137</f>
        <v>0.24201935742527719</v>
      </c>
    </row>
    <row r="138" spans="1:6" s="5" customFormat="1" ht="15" customHeight="1">
      <c r="A138" s="7" t="s">
        <v>9</v>
      </c>
      <c r="B138" s="53" t="s">
        <v>10</v>
      </c>
      <c r="C138" s="53"/>
      <c r="D138" s="26">
        <v>550000</v>
      </c>
      <c r="E138" s="24">
        <v>40555.019999999997</v>
      </c>
      <c r="F138" s="25">
        <f t="shared" si="3"/>
        <v>7.3736399999999994E-2</v>
      </c>
    </row>
    <row r="139" spans="1:6" s="5" customFormat="1" ht="15" customHeight="1">
      <c r="A139" s="7" t="s">
        <v>11</v>
      </c>
      <c r="B139" s="53" t="s">
        <v>12</v>
      </c>
      <c r="C139" s="53"/>
      <c r="D139" s="26">
        <v>966700</v>
      </c>
      <c r="E139" s="24">
        <v>85610.39</v>
      </c>
      <c r="F139" s="25">
        <f t="shared" si="3"/>
        <v>8.855941864073652E-2</v>
      </c>
    </row>
    <row r="140" spans="1:6" s="5" customFormat="1" ht="30" customHeight="1">
      <c r="A140" s="7" t="s">
        <v>21</v>
      </c>
      <c r="B140" s="53" t="s">
        <v>22</v>
      </c>
      <c r="C140" s="53"/>
      <c r="D140" s="26">
        <v>700000</v>
      </c>
      <c r="E140" s="24">
        <v>0</v>
      </c>
      <c r="F140" s="25">
        <f t="shared" si="3"/>
        <v>0</v>
      </c>
    </row>
    <row r="141" spans="1:6" s="5" customFormat="1" ht="30" customHeight="1">
      <c r="A141" s="7" t="s">
        <v>47</v>
      </c>
      <c r="B141" s="53" t="s">
        <v>73</v>
      </c>
      <c r="C141" s="53"/>
      <c r="D141" s="26">
        <v>1400000</v>
      </c>
      <c r="E141" s="24">
        <v>749146</v>
      </c>
      <c r="F141" s="25">
        <f t="shared" si="3"/>
        <v>0.5351042857142857</v>
      </c>
    </row>
    <row r="142" spans="1:6" s="36" customFormat="1" ht="20.25" customHeight="1">
      <c r="A142" s="4" t="s">
        <v>58</v>
      </c>
      <c r="B142" s="69" t="s">
        <v>59</v>
      </c>
      <c r="C142" s="69"/>
      <c r="D142" s="33">
        <v>79449300</v>
      </c>
      <c r="E142" s="34">
        <f>E5+E16+E104+E106+E109+E116+E120+E122+E125+E129+E131+E135+E137</f>
        <v>43151747.169999994</v>
      </c>
      <c r="F142" s="35">
        <f t="shared" si="3"/>
        <v>0.54313564965330086</v>
      </c>
    </row>
    <row r="143" spans="1:6" s="5" customFormat="1" ht="9.9499999999999993" customHeight="1"/>
    <row r="144" spans="1:6" s="5" customFormat="1" ht="9.75" customHeight="1"/>
    <row r="145" spans="1:9" s="5" customFormat="1" ht="17.100000000000001" customHeight="1">
      <c r="A145" s="13" t="s">
        <v>64</v>
      </c>
      <c r="B145" s="13"/>
      <c r="D145" s="12"/>
      <c r="E145" s="68" t="s">
        <v>60</v>
      </c>
      <c r="F145" s="68"/>
      <c r="G145" s="12"/>
      <c r="H145" s="68"/>
      <c r="I145" s="68"/>
    </row>
    <row r="146" spans="1:9" s="5" customFormat="1" ht="12" customHeight="1">
      <c r="A146" s="13"/>
      <c r="B146" s="13"/>
    </row>
    <row r="147" spans="1:9" ht="12" customHeight="1">
      <c r="C147" s="1"/>
    </row>
  </sheetData>
  <mergeCells count="168">
    <mergeCell ref="B140:C140"/>
    <mergeCell ref="B141:C141"/>
    <mergeCell ref="B142:C142"/>
    <mergeCell ref="E145:F145"/>
    <mergeCell ref="H145:I145"/>
    <mergeCell ref="B134:C134"/>
    <mergeCell ref="B135:C135"/>
    <mergeCell ref="B136:C136"/>
    <mergeCell ref="B137:C137"/>
    <mergeCell ref="B138:C138"/>
    <mergeCell ref="B139:C139"/>
    <mergeCell ref="B128:C128"/>
    <mergeCell ref="B129:C129"/>
    <mergeCell ref="B130:C130"/>
    <mergeCell ref="B131:C131"/>
    <mergeCell ref="B132:C132"/>
    <mergeCell ref="B133:C133"/>
    <mergeCell ref="B122:C122"/>
    <mergeCell ref="B123:C123"/>
    <mergeCell ref="B124:C124"/>
    <mergeCell ref="B125:C125"/>
    <mergeCell ref="B126:C126"/>
    <mergeCell ref="B127:C127"/>
    <mergeCell ref="B116:C116"/>
    <mergeCell ref="B117:C117"/>
    <mergeCell ref="B118:C118"/>
    <mergeCell ref="B119:C119"/>
    <mergeCell ref="B120:C120"/>
    <mergeCell ref="B121:C121"/>
    <mergeCell ref="B112:C112"/>
    <mergeCell ref="L112:M112"/>
    <mergeCell ref="B113:C113"/>
    <mergeCell ref="L113:M113"/>
    <mergeCell ref="B114:C114"/>
    <mergeCell ref="B115:C115"/>
    <mergeCell ref="B109:C109"/>
    <mergeCell ref="L109:M109"/>
    <mergeCell ref="B110:C110"/>
    <mergeCell ref="L110:M110"/>
    <mergeCell ref="B111:C111"/>
    <mergeCell ref="L111:M111"/>
    <mergeCell ref="B106:C106"/>
    <mergeCell ref="L106:M106"/>
    <mergeCell ref="B107:C107"/>
    <mergeCell ref="L107:M107"/>
    <mergeCell ref="B108:C108"/>
    <mergeCell ref="L108:M108"/>
    <mergeCell ref="B103:C103"/>
    <mergeCell ref="L103:M103"/>
    <mergeCell ref="B104:C104"/>
    <mergeCell ref="L104:M104"/>
    <mergeCell ref="B105:C105"/>
    <mergeCell ref="L105:M105"/>
    <mergeCell ref="B100:C100"/>
    <mergeCell ref="L100:M100"/>
    <mergeCell ref="B101:C101"/>
    <mergeCell ref="L101:M101"/>
    <mergeCell ref="B102:C102"/>
    <mergeCell ref="L102:M102"/>
    <mergeCell ref="B97:C97"/>
    <mergeCell ref="L97:M97"/>
    <mergeCell ref="B98:C98"/>
    <mergeCell ref="L98:M98"/>
    <mergeCell ref="B99:C99"/>
    <mergeCell ref="L99:M99"/>
    <mergeCell ref="B94:C94"/>
    <mergeCell ref="L94:M94"/>
    <mergeCell ref="B95:C95"/>
    <mergeCell ref="L95:M95"/>
    <mergeCell ref="B96:C96"/>
    <mergeCell ref="L96:M96"/>
    <mergeCell ref="B91:C91"/>
    <mergeCell ref="L91:M91"/>
    <mergeCell ref="B92:C92"/>
    <mergeCell ref="L92:M92"/>
    <mergeCell ref="B93:C93"/>
    <mergeCell ref="L93:M93"/>
    <mergeCell ref="B86:C86"/>
    <mergeCell ref="B87:C87"/>
    <mergeCell ref="B88:C88"/>
    <mergeCell ref="B89:C89"/>
    <mergeCell ref="L89:M89"/>
    <mergeCell ref="B90:C90"/>
    <mergeCell ref="L90:M90"/>
    <mergeCell ref="B80:C80"/>
    <mergeCell ref="B81:C81"/>
    <mergeCell ref="B82:C82"/>
    <mergeCell ref="B83:C83"/>
    <mergeCell ref="B84:C84"/>
    <mergeCell ref="B85:C85"/>
    <mergeCell ref="B74:C74"/>
    <mergeCell ref="B75:C75"/>
    <mergeCell ref="B76:C76"/>
    <mergeCell ref="B77:C77"/>
    <mergeCell ref="B78:C78"/>
    <mergeCell ref="B79:C79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A2:F2"/>
    <mergeCell ref="A3:F3"/>
    <mergeCell ref="B4:C4"/>
    <mergeCell ref="B5:C5"/>
    <mergeCell ref="B6:C6"/>
    <mergeCell ref="B7:C7"/>
  </mergeCells>
  <pageMargins left="0.25" right="0.30694444444444446" top="0.25" bottom="0.25" header="0.3" footer="0.3"/>
  <pageSetup paperSize="9" scale="86" fitToHeight="1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повна</vt:lpstr>
      <vt:lpstr>скор ДНЗ</vt:lpstr>
      <vt:lpstr>КП та скор ДНЗ</vt:lpstr>
      <vt:lpstr>'КП та скор ДНЗ'!Область_печати</vt:lpstr>
      <vt:lpstr>'скор ДНЗ'!Область_печати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Qwerty</dc:creator>
  <cp:lastModifiedBy>Rada</cp:lastModifiedBy>
  <cp:lastPrinted>2017-08-18T08:05:34Z</cp:lastPrinted>
  <dcterms:created xsi:type="dcterms:W3CDTF">2017-08-01T06:55:28Z</dcterms:created>
  <dcterms:modified xsi:type="dcterms:W3CDTF">2017-09-04T07:14:24Z</dcterms:modified>
</cp:coreProperties>
</file>