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285" windowWidth="20115" windowHeight="9855" activeTab="1"/>
  </bookViews>
  <sheets>
    <sheet name="повна ДНЗ" sheetId="2" r:id="rId1"/>
    <sheet name="скороч ДНЗ" sheetId="3" r:id="rId2"/>
  </sheets>
  <definedNames>
    <definedName name="_xlnm.Print_Area" localSheetId="0">'повна ДНЗ'!$A$1:$H$141</definedName>
    <definedName name="_xlnm.Print_Area" localSheetId="1">'скороч ДНЗ'!$A$1:$H$141</definedName>
  </definedNames>
  <calcPr calcId="144525" refMode="R1C1"/>
</workbook>
</file>

<file path=xl/calcChain.xml><?xml version="1.0" encoding="utf-8"?>
<calcChain xmlns="http://schemas.openxmlformats.org/spreadsheetml/2006/main">
  <c r="G137" i="3"/>
  <c r="G136"/>
  <c r="G135"/>
  <c r="G134"/>
  <c r="G133"/>
  <c r="F133"/>
  <c r="D133"/>
  <c r="G132"/>
  <c r="G131"/>
  <c r="F131"/>
  <c r="D131"/>
  <c r="F130"/>
  <c r="G130" s="1"/>
  <c r="G129"/>
  <c r="D128"/>
  <c r="G127"/>
  <c r="F126"/>
  <c r="G126" s="1"/>
  <c r="D126"/>
  <c r="G125"/>
  <c r="F125"/>
  <c r="F124"/>
  <c r="G124" s="1"/>
  <c r="D124"/>
  <c r="G123"/>
  <c r="G122"/>
  <c r="G121"/>
  <c r="F120"/>
  <c r="G120" s="1"/>
  <c r="D120"/>
  <c r="G119"/>
  <c r="F118"/>
  <c r="G118" s="1"/>
  <c r="D118"/>
  <c r="G117"/>
  <c r="G116"/>
  <c r="G115"/>
  <c r="F114"/>
  <c r="G114" s="1"/>
  <c r="D114"/>
  <c r="G113"/>
  <c r="G112"/>
  <c r="G111"/>
  <c r="G110"/>
  <c r="G109"/>
  <c r="F108"/>
  <c r="G108" s="1"/>
  <c r="D108"/>
  <c r="G107"/>
  <c r="G106"/>
  <c r="G105"/>
  <c r="F105"/>
  <c r="D105"/>
  <c r="G104"/>
  <c r="G103"/>
  <c r="F103"/>
  <c r="D103"/>
  <c r="G102"/>
  <c r="G101"/>
  <c r="G100"/>
  <c r="G99"/>
  <c r="G98"/>
  <c r="G97"/>
  <c r="G96"/>
  <c r="G95"/>
  <c r="G94"/>
  <c r="G93"/>
  <c r="F92"/>
  <c r="G92" s="1"/>
  <c r="D92"/>
  <c r="G91"/>
  <c r="G90"/>
  <c r="G89"/>
  <c r="G88"/>
  <c r="G87"/>
  <c r="G86"/>
  <c r="G85"/>
  <c r="G84"/>
  <c r="G83"/>
  <c r="G82"/>
  <c r="F81"/>
  <c r="G81" s="1"/>
  <c r="D81"/>
  <c r="G80"/>
  <c r="G79"/>
  <c r="G78"/>
  <c r="G77"/>
  <c r="G76"/>
  <c r="G75"/>
  <c r="G74"/>
  <c r="G73"/>
  <c r="G72"/>
  <c r="G71"/>
  <c r="F70"/>
  <c r="G70" s="1"/>
  <c r="D70"/>
  <c r="G69"/>
  <c r="G68"/>
  <c r="G67"/>
  <c r="G66"/>
  <c r="G65"/>
  <c r="G64"/>
  <c r="G63"/>
  <c r="G62"/>
  <c r="G61"/>
  <c r="G60"/>
  <c r="F59"/>
  <c r="D59"/>
  <c r="G59" s="1"/>
  <c r="G58"/>
  <c r="G57"/>
  <c r="G56"/>
  <c r="G55"/>
  <c r="G54"/>
  <c r="G53"/>
  <c r="G52"/>
  <c r="G51"/>
  <c r="G50"/>
  <c r="G49"/>
  <c r="F48"/>
  <c r="D48"/>
  <c r="G47"/>
  <c r="G46"/>
  <c r="G45"/>
  <c r="G44"/>
  <c r="G43"/>
  <c r="G42"/>
  <c r="G41"/>
  <c r="G40"/>
  <c r="G39"/>
  <c r="G38"/>
  <c r="F37"/>
  <c r="D37"/>
  <c r="G36"/>
  <c r="G35"/>
  <c r="G34"/>
  <c r="G33"/>
  <c r="G32"/>
  <c r="G31"/>
  <c r="G30"/>
  <c r="G29"/>
  <c r="G28"/>
  <c r="G27"/>
  <c r="F26"/>
  <c r="D26"/>
  <c r="F25"/>
  <c r="G25" s="1"/>
  <c r="F24"/>
  <c r="G24" s="1"/>
  <c r="F23"/>
  <c r="G23" s="1"/>
  <c r="F22"/>
  <c r="G22" s="1"/>
  <c r="F21"/>
  <c r="G21" s="1"/>
  <c r="G20"/>
  <c r="F20"/>
  <c r="F19"/>
  <c r="G19" s="1"/>
  <c r="F18"/>
  <c r="G18" s="1"/>
  <c r="F17"/>
  <c r="G17" s="1"/>
  <c r="F16"/>
  <c r="G16" s="1"/>
  <c r="D15"/>
  <c r="G14"/>
  <c r="G13"/>
  <c r="G12"/>
  <c r="G11"/>
  <c r="G10"/>
  <c r="G9"/>
  <c r="G8"/>
  <c r="G7"/>
  <c r="G6"/>
  <c r="F5"/>
  <c r="D5"/>
  <c r="F130" i="2"/>
  <c r="F125"/>
  <c r="G26" i="3" l="1"/>
  <c r="G37"/>
  <c r="G48"/>
  <c r="D138"/>
  <c r="F15"/>
  <c r="G15" s="1"/>
  <c r="F128"/>
  <c r="G128" s="1"/>
  <c r="G5"/>
  <c r="F25" i="2"/>
  <c r="F24"/>
  <c r="F23"/>
  <c r="F22"/>
  <c r="F21"/>
  <c r="F20"/>
  <c r="F19"/>
  <c r="F18"/>
  <c r="F17"/>
  <c r="F16"/>
  <c r="F133"/>
  <c r="F131"/>
  <c r="F128"/>
  <c r="F126"/>
  <c r="F124"/>
  <c r="F120"/>
  <c r="F118"/>
  <c r="F114"/>
  <c r="F108"/>
  <c r="F105"/>
  <c r="F103"/>
  <c r="F92"/>
  <c r="F81"/>
  <c r="F70"/>
  <c r="F59"/>
  <c r="F48"/>
  <c r="F37"/>
  <c r="F26"/>
  <c r="F5"/>
  <c r="G27"/>
  <c r="G28"/>
  <c r="G29"/>
  <c r="G30"/>
  <c r="G31"/>
  <c r="G32"/>
  <c r="G33"/>
  <c r="G34"/>
  <c r="G35"/>
  <c r="G36"/>
  <c r="G38"/>
  <c r="G39"/>
  <c r="G40"/>
  <c r="G41"/>
  <c r="G42"/>
  <c r="G43"/>
  <c r="G44"/>
  <c r="G45"/>
  <c r="G46"/>
  <c r="G47"/>
  <c r="G49"/>
  <c r="G50"/>
  <c r="G51"/>
  <c r="G52"/>
  <c r="G53"/>
  <c r="G54"/>
  <c r="G55"/>
  <c r="G56"/>
  <c r="G57"/>
  <c r="G58"/>
  <c r="G60"/>
  <c r="G61"/>
  <c r="G62"/>
  <c r="G63"/>
  <c r="G64"/>
  <c r="G65"/>
  <c r="G66"/>
  <c r="G67"/>
  <c r="G68"/>
  <c r="G69"/>
  <c r="G71"/>
  <c r="G72"/>
  <c r="G73"/>
  <c r="G74"/>
  <c r="G75"/>
  <c r="G76"/>
  <c r="G77"/>
  <c r="G78"/>
  <c r="G79"/>
  <c r="G80"/>
  <c r="G82"/>
  <c r="G83"/>
  <c r="G84"/>
  <c r="G85"/>
  <c r="G86"/>
  <c r="G87"/>
  <c r="G88"/>
  <c r="G89"/>
  <c r="G90"/>
  <c r="G91"/>
  <c r="G93"/>
  <c r="G94"/>
  <c r="G95"/>
  <c r="G96"/>
  <c r="G97"/>
  <c r="G98"/>
  <c r="G99"/>
  <c r="G100"/>
  <c r="G101"/>
  <c r="G102"/>
  <c r="D133"/>
  <c r="D131"/>
  <c r="D128"/>
  <c r="D126"/>
  <c r="D124"/>
  <c r="D120"/>
  <c r="D118"/>
  <c r="D114"/>
  <c r="D108"/>
  <c r="D105"/>
  <c r="D103"/>
  <c r="D92"/>
  <c r="D81"/>
  <c r="D70"/>
  <c r="D59"/>
  <c r="D48"/>
  <c r="D37"/>
  <c r="D26"/>
  <c r="D5"/>
  <c r="F138" i="3" l="1"/>
  <c r="G138" s="1"/>
  <c r="F15" i="2"/>
  <c r="F138" s="1"/>
  <c r="G92"/>
  <c r="G81"/>
  <c r="G70"/>
  <c r="G59"/>
  <c r="G48"/>
  <c r="G37"/>
  <c r="G5"/>
  <c r="D15"/>
  <c r="D138" s="1"/>
  <c r="G26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25"/>
  <c r="G24"/>
  <c r="G23"/>
  <c r="G22"/>
  <c r="G21"/>
  <c r="G20"/>
  <c r="G19"/>
  <c r="G18"/>
  <c r="G17"/>
  <c r="G16"/>
  <c r="G14"/>
  <c r="G13"/>
  <c r="G12"/>
  <c r="G11"/>
  <c r="G10"/>
  <c r="G9"/>
  <c r="G8"/>
  <c r="G7"/>
  <c r="G6"/>
  <c r="G15" l="1"/>
  <c r="G138"/>
</calcChain>
</file>

<file path=xl/sharedStrings.xml><?xml version="1.0" encoding="utf-8"?>
<sst xmlns="http://schemas.openxmlformats.org/spreadsheetml/2006/main" count="570" uniqueCount="80">
  <si>
    <t>Загальний фонд</t>
  </si>
  <si>
    <t>Код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</si>
  <si>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</si>
  <si>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</si>
  <si>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</si>
  <si>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</si>
  <si>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</si>
  <si>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</si>
  <si>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</si>
  <si>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</si>
  <si>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</si>
  <si>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</si>
  <si>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</si>
  <si>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</si>
  <si>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</si>
  <si>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</si>
  <si>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</si>
  <si>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</si>
  <si>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</si>
  <si>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</si>
  <si>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2800</t>
  </si>
  <si>
    <t>Інші поточні видатки</t>
  </si>
  <si>
    <t>1010</t>
  </si>
  <si>
    <t>Дошкільна освіта</t>
  </si>
  <si>
    <t>2220</t>
  </si>
  <si>
    <t>Медикаменти та перев`язувальні матеріали</t>
  </si>
  <si>
    <t>2230</t>
  </si>
  <si>
    <t>Продукти харчування</t>
  </si>
  <si>
    <t>3400</t>
  </si>
  <si>
    <t>Інші видатки на соціальний захист населення</t>
  </si>
  <si>
    <t>2730</t>
  </si>
  <si>
    <t>Інші виплати населенню</t>
  </si>
  <si>
    <t>3500</t>
  </si>
  <si>
    <t>Інші видатки</t>
  </si>
  <si>
    <t>2282</t>
  </si>
  <si>
    <t>Окремі заходи по реалізації державних (регіональних) програм, не віднесені до заходів розвитку</t>
  </si>
  <si>
    <t>4090</t>
  </si>
  <si>
    <t>Палаци і будинки культури, клуби та інші заклади клубного типу</t>
  </si>
  <si>
    <t>2275</t>
  </si>
  <si>
    <t>Оплата інших енергоносіїв</t>
  </si>
  <si>
    <t>4200</t>
  </si>
  <si>
    <t>Інші культурно-освітні заклади та заходи</t>
  </si>
  <si>
    <t>5011</t>
  </si>
  <si>
    <t>Проведення навчально-тренувальних зборів і змагань з олімпійських видів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</si>
  <si>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</si>
  <si>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</si>
  <si>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2610</t>
  </si>
  <si>
    <t>Субсидії та поточні трансферти підприємствам (установам, організаціям)</t>
  </si>
  <si>
    <t>6030</t>
  </si>
  <si>
    <t>Фінансова підтримка об`єктів житлово-комунального господарства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</si>
  <si>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</si>
  <si>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</si>
  <si>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</si>
  <si>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</si>
  <si>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7212</t>
  </si>
  <si>
    <t>Підтримка періодичних видань (газет та журналів)</t>
  </si>
  <si>
    <t>8600</t>
  </si>
  <si>
    <t xml:space="preserve"> </t>
  </si>
  <si>
    <t xml:space="preserve">Усього </t>
  </si>
  <si>
    <t>Н.І.Мусієнко</t>
  </si>
  <si>
    <t>Страница 2 из 2</t>
  </si>
  <si>
    <t>Показник</t>
  </si>
  <si>
    <t>Аналіз фінансування установ за 1 квартал 2017 року</t>
  </si>
  <si>
    <t>Начальник  відділу фінансів, економічного розвитку та торгівлі</t>
  </si>
  <si>
    <t>Скоригований план на рік, грн.</t>
  </si>
  <si>
    <t xml:space="preserve">Профінансовано за звітний період, грн. </t>
  </si>
  <si>
    <t xml:space="preserve">% виконання 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</si>
  <si>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</si>
  <si>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</si>
  <si>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</si>
  <si>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</si>
  <si>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</si>
  <si>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</si>
  <si>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ДНЗ (ясла-садок) "Казка"</t>
  </si>
  <si>
    <t>ми</t>
  </si>
  <si>
    <t>жек баня водок</t>
  </si>
  <si>
    <t>жек ритуал</t>
  </si>
  <si>
    <t>бмп</t>
  </si>
  <si>
    <t>дюсш</t>
  </si>
  <si>
    <t>водок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</si>
</sst>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 Cyr"/>
      <charset val="204"/>
    </font>
    <font>
      <b/>
      <sz val="11"/>
      <color theme="1"/>
      <name val="Times New Roman Cyr"/>
      <charset val="204"/>
    </font>
    <font>
      <b/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6" fillId="0" borderId="0" xfId="0" applyFont="1"/>
    <xf numFmtId="0" fontId="3" fillId="0" borderId="2" xfId="0" quotePrefix="1" applyFont="1" applyBorder="1" applyAlignment="1">
      <alignment horizontal="left" vertical="top" wrapText="1"/>
    </xf>
    <xf numFmtId="0" fontId="6" fillId="0" borderId="2" xfId="0" quotePrefix="1" applyNumberFormat="1" applyFont="1" applyBorder="1" applyAlignment="1">
      <alignment horizontal="left" vertical="top" wrapText="1"/>
    </xf>
    <xf numFmtId="0" fontId="3" fillId="0" borderId="2" xfId="0" quotePrefix="1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4" fontId="6" fillId="2" borderId="2" xfId="0" applyNumberFormat="1" applyFont="1" applyFill="1" applyBorder="1" applyAlignment="1">
      <alignment horizontal="right" vertical="center"/>
    </xf>
    <xf numFmtId="10" fontId="6" fillId="2" borderId="2" xfId="0" applyNumberFormat="1" applyFont="1" applyFill="1" applyBorder="1" applyAlignment="1">
      <alignment horizontal="right" vertical="center"/>
    </xf>
    <xf numFmtId="0" fontId="0" fillId="2" borderId="0" xfId="0" applyFill="1"/>
    <xf numFmtId="0" fontId="3" fillId="3" borderId="2" xfId="0" quotePrefix="1" applyNumberFormat="1" applyFont="1" applyFill="1" applyBorder="1" applyAlignment="1">
      <alignment horizontal="left" vertical="top" wrapText="1"/>
    </xf>
    <xf numFmtId="4" fontId="6" fillId="3" borderId="2" xfId="0" applyNumberFormat="1" applyFont="1" applyFill="1" applyBorder="1" applyAlignment="1">
      <alignment horizontal="right" vertical="center"/>
    </xf>
    <xf numFmtId="10" fontId="6" fillId="3" borderId="2" xfId="0" applyNumberFormat="1" applyFont="1" applyFill="1" applyBorder="1" applyAlignment="1">
      <alignment horizontal="right" vertical="center"/>
    </xf>
    <xf numFmtId="0" fontId="6" fillId="3" borderId="2" xfId="0" quotePrefix="1" applyNumberFormat="1" applyFont="1" applyFill="1" applyBorder="1" applyAlignment="1">
      <alignment horizontal="left" vertical="top" wrapText="1"/>
    </xf>
    <xf numFmtId="0" fontId="3" fillId="2" borderId="2" xfId="0" quotePrefix="1" applyNumberFormat="1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right" vertical="center"/>
    </xf>
    <xf numFmtId="10" fontId="3" fillId="2" borderId="2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9" fillId="0" borderId="2" xfId="0" quotePrefix="1" applyNumberFormat="1" applyFont="1" applyBorder="1" applyAlignment="1">
      <alignment horizontal="left" vertical="top" wrapText="1"/>
    </xf>
    <xf numFmtId="0" fontId="10" fillId="0" borderId="2" xfId="0" quotePrefix="1" applyNumberFormat="1" applyFont="1" applyBorder="1" applyAlignment="1">
      <alignment horizontal="left" vertical="top" wrapText="1"/>
    </xf>
    <xf numFmtId="10" fontId="6" fillId="2" borderId="0" xfId="0" applyNumberFormat="1" applyFont="1" applyFill="1" applyAlignment="1">
      <alignment horizontal="right" vertical="center"/>
    </xf>
    <xf numFmtId="10" fontId="3" fillId="2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0" fontId="2" fillId="0" borderId="0" xfId="0" applyFont="1"/>
    <xf numFmtId="4" fontId="3" fillId="3" borderId="2" xfId="0" applyNumberFormat="1" applyFont="1" applyFill="1" applyBorder="1" applyAlignment="1">
      <alignment horizontal="right" vertical="center"/>
    </xf>
    <xf numFmtId="10" fontId="3" fillId="3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6" fillId="2" borderId="2" xfId="0" quotePrefix="1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wrapText="1"/>
    </xf>
    <xf numFmtId="0" fontId="8" fillId="0" borderId="2" xfId="0" applyFont="1" applyBorder="1" applyAlignment="1">
      <alignment vertical="top" wrapText="1"/>
    </xf>
    <xf numFmtId="4" fontId="8" fillId="0" borderId="2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top" wrapText="1"/>
    </xf>
    <xf numFmtId="4" fontId="3" fillId="2" borderId="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143"/>
  <sheetViews>
    <sheetView showGridLines="0" topLeftCell="A136" zoomScaleNormal="100" workbookViewId="0">
      <selection activeCell="M74" sqref="M74"/>
    </sheetView>
  </sheetViews>
  <sheetFormatPr defaultRowHeight="15"/>
  <cols>
    <col min="1" max="1" width="7" customWidth="1"/>
    <col min="2" max="2" width="28.28515625" customWidth="1"/>
    <col min="3" max="3" width="35.42578125" customWidth="1"/>
    <col min="4" max="4" width="8.28515625" style="9" customWidth="1"/>
    <col min="5" max="5" width="9.5703125" style="9" customWidth="1"/>
    <col min="6" max="6" width="19.28515625" style="10" customWidth="1"/>
    <col min="7" max="7" width="13.140625" style="27" customWidth="1"/>
    <col min="8" max="8" width="4.85546875" customWidth="1"/>
  </cols>
  <sheetData>
    <row r="1" spans="1:7" ht="12" customHeight="1"/>
    <row r="2" spans="1:7" ht="20.25" customHeight="1">
      <c r="A2" s="36" t="s">
        <v>62</v>
      </c>
      <c r="B2" s="36"/>
      <c r="C2" s="36"/>
      <c r="D2" s="36"/>
      <c r="E2" s="36"/>
      <c r="F2" s="36"/>
      <c r="G2" s="36"/>
    </row>
    <row r="3" spans="1:7" ht="20.25" customHeight="1">
      <c r="A3" s="37" t="s">
        <v>0</v>
      </c>
      <c r="B3" s="37"/>
      <c r="C3" s="37"/>
      <c r="D3" s="37"/>
      <c r="E3" s="37"/>
      <c r="F3" s="37"/>
      <c r="G3" s="37"/>
    </row>
    <row r="4" spans="1:7" s="13" customFormat="1" ht="45.75" customHeight="1">
      <c r="A4" s="6" t="s">
        <v>1</v>
      </c>
      <c r="B4" s="38" t="s">
        <v>61</v>
      </c>
      <c r="C4" s="39"/>
      <c r="D4" s="40" t="s">
        <v>64</v>
      </c>
      <c r="E4" s="41"/>
      <c r="F4" s="8" t="s">
        <v>65</v>
      </c>
      <c r="G4" s="28" t="s">
        <v>66</v>
      </c>
    </row>
    <row r="5" spans="1:7" s="30" customFormat="1" ht="57.75" customHeight="1">
      <c r="A5" s="3" t="s">
        <v>2</v>
      </c>
      <c r="B5" s="42" t="s">
        <v>3</v>
      </c>
      <c r="C5" s="42"/>
      <c r="D5" s="43">
        <f>D6+D7+D8+D9+D10+D11+D12+D13+D14</f>
        <v>13823000</v>
      </c>
      <c r="E5" s="43"/>
      <c r="F5" s="29">
        <f>F6+F7+F8+F9+F10+F11+F12+F13+F14</f>
        <v>2952279.0300000003</v>
      </c>
      <c r="G5" s="23">
        <f t="shared" ref="G5:G36" si="0">F5/D5</f>
        <v>0.2135773008753527</v>
      </c>
    </row>
    <row r="6" spans="1:7" ht="15" customHeight="1">
      <c r="A6" s="4" t="s">
        <v>4</v>
      </c>
      <c r="B6" s="44" t="s">
        <v>5</v>
      </c>
      <c r="C6" s="44"/>
      <c r="D6" s="45">
        <v>9050000</v>
      </c>
      <c r="E6" s="45"/>
      <c r="F6" s="11">
        <v>1863447.71</v>
      </c>
      <c r="G6" s="15">
        <f t="shared" si="0"/>
        <v>0.20590582430939225</v>
      </c>
    </row>
    <row r="7" spans="1:7" ht="15" customHeight="1">
      <c r="A7" s="4" t="s">
        <v>6</v>
      </c>
      <c r="B7" s="44" t="s">
        <v>7</v>
      </c>
      <c r="C7" s="44"/>
      <c r="D7" s="45">
        <v>1991000</v>
      </c>
      <c r="E7" s="45"/>
      <c r="F7" s="11">
        <v>411796.04</v>
      </c>
      <c r="G7" s="15">
        <f t="shared" si="0"/>
        <v>0.20682874937217477</v>
      </c>
    </row>
    <row r="8" spans="1:7" ht="15" customHeight="1">
      <c r="A8" s="4" t="s">
        <v>8</v>
      </c>
      <c r="B8" s="44" t="s">
        <v>9</v>
      </c>
      <c r="C8" s="44"/>
      <c r="D8" s="45">
        <v>800000</v>
      </c>
      <c r="E8" s="45"/>
      <c r="F8" s="11">
        <v>351655.49</v>
      </c>
      <c r="G8" s="15">
        <f t="shared" si="0"/>
        <v>0.4395693625</v>
      </c>
    </row>
    <row r="9" spans="1:7" ht="15" customHeight="1">
      <c r="A9" s="4" t="s">
        <v>10</v>
      </c>
      <c r="B9" s="44" t="s">
        <v>11</v>
      </c>
      <c r="C9" s="44"/>
      <c r="D9" s="45">
        <v>700000</v>
      </c>
      <c r="E9" s="45"/>
      <c r="F9" s="11">
        <v>101543.56</v>
      </c>
      <c r="G9" s="15">
        <f t="shared" si="0"/>
        <v>0.14506222857142856</v>
      </c>
    </row>
    <row r="10" spans="1:7" ht="15" customHeight="1">
      <c r="A10" s="4" t="s">
        <v>12</v>
      </c>
      <c r="B10" s="44" t="s">
        <v>13</v>
      </c>
      <c r="C10" s="44"/>
      <c r="D10" s="45">
        <v>10000</v>
      </c>
      <c r="E10" s="45"/>
      <c r="F10" s="11">
        <v>0</v>
      </c>
      <c r="G10" s="15">
        <f t="shared" si="0"/>
        <v>0</v>
      </c>
    </row>
    <row r="11" spans="1:7" ht="15" customHeight="1">
      <c r="A11" s="4" t="s">
        <v>14</v>
      </c>
      <c r="B11" s="44" t="s">
        <v>15</v>
      </c>
      <c r="C11" s="44"/>
      <c r="D11" s="45">
        <v>12000</v>
      </c>
      <c r="E11" s="45"/>
      <c r="F11" s="11">
        <v>955.84</v>
      </c>
      <c r="G11" s="15">
        <f t="shared" si="0"/>
        <v>7.965333333333334E-2</v>
      </c>
    </row>
    <row r="12" spans="1:7" ht="15" customHeight="1">
      <c r="A12" s="4" t="s">
        <v>16</v>
      </c>
      <c r="B12" s="44" t="s">
        <v>17</v>
      </c>
      <c r="C12" s="44"/>
      <c r="D12" s="45">
        <v>600000</v>
      </c>
      <c r="E12" s="45"/>
      <c r="F12" s="11">
        <v>81102.960000000006</v>
      </c>
      <c r="G12" s="15">
        <f t="shared" si="0"/>
        <v>0.1351716</v>
      </c>
    </row>
    <row r="13" spans="1:7" ht="15" customHeight="1">
      <c r="A13" s="4" t="s">
        <v>18</v>
      </c>
      <c r="B13" s="44" t="s">
        <v>19</v>
      </c>
      <c r="C13" s="44"/>
      <c r="D13" s="45">
        <v>600000</v>
      </c>
      <c r="E13" s="45"/>
      <c r="F13" s="11">
        <v>87562.94</v>
      </c>
      <c r="G13" s="15">
        <f t="shared" si="0"/>
        <v>0.14593823333333333</v>
      </c>
    </row>
    <row r="14" spans="1:7" ht="15" customHeight="1">
      <c r="A14" s="4" t="s">
        <v>20</v>
      </c>
      <c r="B14" s="44" t="s">
        <v>21</v>
      </c>
      <c r="C14" s="44"/>
      <c r="D14" s="45">
        <v>60000</v>
      </c>
      <c r="E14" s="45"/>
      <c r="F14" s="11">
        <v>54214.49</v>
      </c>
      <c r="G14" s="15">
        <f t="shared" si="0"/>
        <v>0.90357483333333333</v>
      </c>
    </row>
    <row r="15" spans="1:7" s="24" customFormat="1" ht="15" customHeight="1">
      <c r="A15" s="17" t="s">
        <v>22</v>
      </c>
      <c r="B15" s="46" t="s">
        <v>23</v>
      </c>
      <c r="C15" s="46"/>
      <c r="D15" s="47">
        <f>D26+D37+D48+D59+D70+D81+D92</f>
        <v>28397200</v>
      </c>
      <c r="E15" s="47"/>
      <c r="F15" s="31">
        <f t="shared" ref="F15:F25" si="1">F26+F37+F48+F59+F70+F81+F92</f>
        <v>6456019.8399999999</v>
      </c>
      <c r="G15" s="32">
        <f t="shared" si="0"/>
        <v>0.22734705675207414</v>
      </c>
    </row>
    <row r="16" spans="1:7" s="16" customFormat="1" ht="15" customHeight="1">
      <c r="A16" s="20" t="s">
        <v>4</v>
      </c>
      <c r="B16" s="48" t="s">
        <v>5</v>
      </c>
      <c r="C16" s="48"/>
      <c r="D16" s="49">
        <v>16742100</v>
      </c>
      <c r="E16" s="49"/>
      <c r="F16" s="18">
        <f t="shared" si="1"/>
        <v>4099247.06</v>
      </c>
      <c r="G16" s="19">
        <f t="shared" si="0"/>
        <v>0.24484664767263367</v>
      </c>
    </row>
    <row r="17" spans="1:7" s="16" customFormat="1" ht="15" customHeight="1">
      <c r="A17" s="20" t="s">
        <v>6</v>
      </c>
      <c r="B17" s="48" t="s">
        <v>7</v>
      </c>
      <c r="C17" s="48"/>
      <c r="D17" s="49">
        <v>3727280</v>
      </c>
      <c r="E17" s="49"/>
      <c r="F17" s="18">
        <f t="shared" si="1"/>
        <v>919953.04</v>
      </c>
      <c r="G17" s="19">
        <f t="shared" si="0"/>
        <v>0.24681618767573138</v>
      </c>
    </row>
    <row r="18" spans="1:7" s="16" customFormat="1" ht="15" customHeight="1">
      <c r="A18" s="20" t="s">
        <v>8</v>
      </c>
      <c r="B18" s="48" t="s">
        <v>9</v>
      </c>
      <c r="C18" s="48"/>
      <c r="D18" s="49">
        <v>821810</v>
      </c>
      <c r="E18" s="49"/>
      <c r="F18" s="18">
        <f t="shared" si="1"/>
        <v>98416.440000000017</v>
      </c>
      <c r="G18" s="19">
        <f t="shared" si="0"/>
        <v>0.11975570995728942</v>
      </c>
    </row>
    <row r="19" spans="1:7" s="16" customFormat="1" ht="15" customHeight="1">
      <c r="A19" s="20" t="s">
        <v>24</v>
      </c>
      <c r="B19" s="48" t="s">
        <v>25</v>
      </c>
      <c r="C19" s="48"/>
      <c r="D19" s="49">
        <v>39000</v>
      </c>
      <c r="E19" s="49"/>
      <c r="F19" s="18">
        <f t="shared" si="1"/>
        <v>3085.75</v>
      </c>
      <c r="G19" s="19">
        <f t="shared" si="0"/>
        <v>7.9121794871794868E-2</v>
      </c>
    </row>
    <row r="20" spans="1:7" s="16" customFormat="1" ht="15" customHeight="1">
      <c r="A20" s="20" t="s">
        <v>26</v>
      </c>
      <c r="B20" s="48" t="s">
        <v>27</v>
      </c>
      <c r="C20" s="48"/>
      <c r="D20" s="49">
        <v>3058420</v>
      </c>
      <c r="E20" s="49"/>
      <c r="F20" s="18">
        <f t="shared" si="1"/>
        <v>607348.6100000001</v>
      </c>
      <c r="G20" s="19">
        <f t="shared" si="0"/>
        <v>0.19858247395714129</v>
      </c>
    </row>
    <row r="21" spans="1:7" s="16" customFormat="1" ht="15" customHeight="1">
      <c r="A21" s="20" t="s">
        <v>10</v>
      </c>
      <c r="B21" s="48" t="s">
        <v>11</v>
      </c>
      <c r="C21" s="48"/>
      <c r="D21" s="49">
        <v>541100</v>
      </c>
      <c r="E21" s="49"/>
      <c r="F21" s="18">
        <f t="shared" si="1"/>
        <v>125465.3</v>
      </c>
      <c r="G21" s="19">
        <f t="shared" si="0"/>
        <v>0.23187081870264278</v>
      </c>
    </row>
    <row r="22" spans="1:7" s="16" customFormat="1" ht="15" customHeight="1">
      <c r="A22" s="20" t="s">
        <v>12</v>
      </c>
      <c r="B22" s="48" t="s">
        <v>13</v>
      </c>
      <c r="C22" s="48"/>
      <c r="D22" s="49">
        <v>23600</v>
      </c>
      <c r="E22" s="49"/>
      <c r="F22" s="18">
        <f t="shared" si="1"/>
        <v>920</v>
      </c>
      <c r="G22" s="19">
        <f t="shared" si="0"/>
        <v>3.898305084745763E-2</v>
      </c>
    </row>
    <row r="23" spans="1:7" s="16" customFormat="1" ht="15" customHeight="1">
      <c r="A23" s="20" t="s">
        <v>14</v>
      </c>
      <c r="B23" s="48" t="s">
        <v>15</v>
      </c>
      <c r="C23" s="48"/>
      <c r="D23" s="49">
        <v>192900</v>
      </c>
      <c r="E23" s="49"/>
      <c r="F23" s="18">
        <f t="shared" si="1"/>
        <v>28260.560000000005</v>
      </c>
      <c r="G23" s="19">
        <f t="shared" si="0"/>
        <v>0.14650368066355626</v>
      </c>
    </row>
    <row r="24" spans="1:7" s="16" customFormat="1" ht="15" customHeight="1">
      <c r="A24" s="20" t="s">
        <v>16</v>
      </c>
      <c r="B24" s="48" t="s">
        <v>17</v>
      </c>
      <c r="C24" s="48"/>
      <c r="D24" s="49">
        <v>713400</v>
      </c>
      <c r="E24" s="49"/>
      <c r="F24" s="18">
        <f t="shared" si="1"/>
        <v>160819.38999999998</v>
      </c>
      <c r="G24" s="19">
        <f t="shared" si="0"/>
        <v>0.22542667507709557</v>
      </c>
    </row>
    <row r="25" spans="1:7" s="16" customFormat="1" ht="15" customHeight="1">
      <c r="A25" s="20" t="s">
        <v>18</v>
      </c>
      <c r="B25" s="48" t="s">
        <v>19</v>
      </c>
      <c r="C25" s="48"/>
      <c r="D25" s="49">
        <v>2537590</v>
      </c>
      <c r="E25" s="49"/>
      <c r="F25" s="18">
        <f t="shared" si="1"/>
        <v>412503.69</v>
      </c>
      <c r="G25" s="19">
        <f t="shared" si="0"/>
        <v>0.16255726496400127</v>
      </c>
    </row>
    <row r="26" spans="1:7" s="24" customFormat="1" ht="15" customHeight="1">
      <c r="A26" s="21">
        <v>1010</v>
      </c>
      <c r="B26" s="57" t="s">
        <v>67</v>
      </c>
      <c r="C26" s="58"/>
      <c r="D26" s="56">
        <f>D27+D28+D29+D30+D31+D32+D33+D34+D35+D36</f>
        <v>1499500</v>
      </c>
      <c r="E26" s="56"/>
      <c r="F26" s="22">
        <f>F27+F28+F29+F30+F31+F32+F33+F34+F35+F36</f>
        <v>446590.44</v>
      </c>
      <c r="G26" s="23">
        <f t="shared" si="0"/>
        <v>0.29782623541180392</v>
      </c>
    </row>
    <row r="27" spans="1:7" s="16" customFormat="1" ht="15" customHeight="1">
      <c r="A27" s="25" t="s">
        <v>4</v>
      </c>
      <c r="B27" s="51" t="s">
        <v>5</v>
      </c>
      <c r="C27" s="51"/>
      <c r="D27" s="50">
        <v>826000</v>
      </c>
      <c r="E27" s="50"/>
      <c r="F27" s="14">
        <v>225300</v>
      </c>
      <c r="G27" s="15">
        <f t="shared" si="0"/>
        <v>0.27276029055690071</v>
      </c>
    </row>
    <row r="28" spans="1:7" s="16" customFormat="1" ht="15" customHeight="1">
      <c r="A28" s="25" t="s">
        <v>6</v>
      </c>
      <c r="B28" s="51" t="s">
        <v>7</v>
      </c>
      <c r="C28" s="51"/>
      <c r="D28" s="50">
        <v>181750</v>
      </c>
      <c r="E28" s="50"/>
      <c r="F28" s="14">
        <v>49575</v>
      </c>
      <c r="G28" s="15">
        <f t="shared" si="0"/>
        <v>0.27276478679504812</v>
      </c>
    </row>
    <row r="29" spans="1:7" s="16" customFormat="1" ht="15" customHeight="1">
      <c r="A29" s="25" t="s">
        <v>8</v>
      </c>
      <c r="B29" s="51" t="s">
        <v>9</v>
      </c>
      <c r="C29" s="51"/>
      <c r="D29" s="50">
        <v>84250</v>
      </c>
      <c r="E29" s="50"/>
      <c r="F29" s="14">
        <v>6719.3</v>
      </c>
      <c r="G29" s="15">
        <f t="shared" si="0"/>
        <v>7.9754302670623153E-2</v>
      </c>
    </row>
    <row r="30" spans="1:7" s="16" customFormat="1" ht="15" customHeight="1">
      <c r="A30" s="25" t="s">
        <v>24</v>
      </c>
      <c r="B30" s="51" t="s">
        <v>25</v>
      </c>
      <c r="C30" s="51"/>
      <c r="D30" s="50">
        <v>5000</v>
      </c>
      <c r="E30" s="50"/>
      <c r="F30" s="14">
        <v>0</v>
      </c>
      <c r="G30" s="15">
        <f t="shared" si="0"/>
        <v>0</v>
      </c>
    </row>
    <row r="31" spans="1:7" s="16" customFormat="1" ht="15" customHeight="1">
      <c r="A31" s="25" t="s">
        <v>26</v>
      </c>
      <c r="B31" s="51" t="s">
        <v>27</v>
      </c>
      <c r="C31" s="51"/>
      <c r="D31" s="50">
        <v>130000</v>
      </c>
      <c r="E31" s="50"/>
      <c r="F31" s="14">
        <v>38835.68</v>
      </c>
      <c r="G31" s="15">
        <f t="shared" si="0"/>
        <v>0.298736</v>
      </c>
    </row>
    <row r="32" spans="1:7" s="16" customFormat="1" ht="15" customHeight="1">
      <c r="A32" s="25" t="s">
        <v>10</v>
      </c>
      <c r="B32" s="51" t="s">
        <v>11</v>
      </c>
      <c r="C32" s="51"/>
      <c r="D32" s="50">
        <v>51000</v>
      </c>
      <c r="E32" s="50"/>
      <c r="F32" s="14">
        <v>10523.2</v>
      </c>
      <c r="G32" s="15">
        <f t="shared" si="0"/>
        <v>0.20633725490196081</v>
      </c>
    </row>
    <row r="33" spans="1:7" s="16" customFormat="1" ht="15" customHeight="1">
      <c r="A33" s="25" t="s">
        <v>12</v>
      </c>
      <c r="B33" s="51" t="s">
        <v>13</v>
      </c>
      <c r="C33" s="51"/>
      <c r="D33" s="50">
        <v>3000</v>
      </c>
      <c r="E33" s="50"/>
      <c r="F33" s="14">
        <v>460</v>
      </c>
      <c r="G33" s="15">
        <f t="shared" si="0"/>
        <v>0.15333333333333332</v>
      </c>
    </row>
    <row r="34" spans="1:7" s="16" customFormat="1" ht="15" customHeight="1">
      <c r="A34" s="25" t="s">
        <v>14</v>
      </c>
      <c r="B34" s="51" t="s">
        <v>15</v>
      </c>
      <c r="C34" s="51"/>
      <c r="D34" s="50">
        <v>4500</v>
      </c>
      <c r="E34" s="50"/>
      <c r="F34" s="14">
        <v>1116.05</v>
      </c>
      <c r="G34" s="15">
        <f t="shared" si="0"/>
        <v>0.2480111111111111</v>
      </c>
    </row>
    <row r="35" spans="1:7" s="16" customFormat="1" ht="15" customHeight="1">
      <c r="A35" s="25" t="s">
        <v>16</v>
      </c>
      <c r="B35" s="51" t="s">
        <v>17</v>
      </c>
      <c r="C35" s="51"/>
      <c r="D35" s="50">
        <v>30000</v>
      </c>
      <c r="E35" s="50"/>
      <c r="F35" s="14">
        <v>7500</v>
      </c>
      <c r="G35" s="15">
        <f t="shared" si="0"/>
        <v>0.25</v>
      </c>
    </row>
    <row r="36" spans="1:7" s="16" customFormat="1" ht="15" customHeight="1">
      <c r="A36" s="25" t="s">
        <v>18</v>
      </c>
      <c r="B36" s="51" t="s">
        <v>19</v>
      </c>
      <c r="C36" s="51"/>
      <c r="D36" s="50">
        <v>184000</v>
      </c>
      <c r="E36" s="50"/>
      <c r="F36" s="14">
        <v>106561.21</v>
      </c>
      <c r="G36" s="15">
        <f t="shared" si="0"/>
        <v>0.57913701086956526</v>
      </c>
    </row>
    <row r="37" spans="1:7" s="24" customFormat="1" ht="15" customHeight="1">
      <c r="A37" s="26" t="s">
        <v>22</v>
      </c>
      <c r="B37" s="59" t="s">
        <v>68</v>
      </c>
      <c r="C37" s="59"/>
      <c r="D37" s="56">
        <f>D38+D39+D40+D41+D42+D43+D44+D45+D46+D47</f>
        <v>6169500</v>
      </c>
      <c r="E37" s="56"/>
      <c r="F37" s="22">
        <f>F38+F39+F40+F41+F42+F43+F44+F45+F46+F47</f>
        <v>1320190.4200000002</v>
      </c>
      <c r="G37" s="23">
        <f t="shared" ref="G37:G68" si="2">F37/D37</f>
        <v>0.21398661479860606</v>
      </c>
    </row>
    <row r="38" spans="1:7" s="16" customFormat="1" ht="15" customHeight="1">
      <c r="A38" s="25" t="s">
        <v>4</v>
      </c>
      <c r="B38" s="51" t="s">
        <v>5</v>
      </c>
      <c r="C38" s="51"/>
      <c r="D38" s="50">
        <v>3609000</v>
      </c>
      <c r="E38" s="50"/>
      <c r="F38" s="14">
        <v>838437.75</v>
      </c>
      <c r="G38" s="15">
        <f t="shared" si="2"/>
        <v>0.23231857855361596</v>
      </c>
    </row>
    <row r="39" spans="1:7" s="16" customFormat="1" ht="15" customHeight="1">
      <c r="A39" s="25" t="s">
        <v>6</v>
      </c>
      <c r="B39" s="51" t="s">
        <v>7</v>
      </c>
      <c r="C39" s="51"/>
      <c r="D39" s="50">
        <v>818000</v>
      </c>
      <c r="E39" s="50"/>
      <c r="F39" s="14">
        <v>192268.95</v>
      </c>
      <c r="G39" s="15">
        <f t="shared" si="2"/>
        <v>0.23504761613691932</v>
      </c>
    </row>
    <row r="40" spans="1:7" s="16" customFormat="1" ht="15" customHeight="1">
      <c r="A40" s="25" t="s">
        <v>8</v>
      </c>
      <c r="B40" s="51" t="s">
        <v>9</v>
      </c>
      <c r="C40" s="51"/>
      <c r="D40" s="50">
        <v>102500</v>
      </c>
      <c r="E40" s="50"/>
      <c r="F40" s="14">
        <v>5946.78</v>
      </c>
      <c r="G40" s="15">
        <f t="shared" si="2"/>
        <v>5.8017365853658534E-2</v>
      </c>
    </row>
    <row r="41" spans="1:7" s="16" customFormat="1" ht="15" customHeight="1">
      <c r="A41" s="25" t="s">
        <v>24</v>
      </c>
      <c r="B41" s="51" t="s">
        <v>25</v>
      </c>
      <c r="C41" s="51"/>
      <c r="D41" s="50">
        <v>5000</v>
      </c>
      <c r="E41" s="50"/>
      <c r="F41" s="14">
        <v>0</v>
      </c>
      <c r="G41" s="15">
        <f t="shared" si="2"/>
        <v>0</v>
      </c>
    </row>
    <row r="42" spans="1:7" s="16" customFormat="1" ht="15" customHeight="1">
      <c r="A42" s="25" t="s">
        <v>26</v>
      </c>
      <c r="B42" s="51" t="s">
        <v>27</v>
      </c>
      <c r="C42" s="51"/>
      <c r="D42" s="50">
        <v>700000</v>
      </c>
      <c r="E42" s="50"/>
      <c r="F42" s="14">
        <v>158907.14000000001</v>
      </c>
      <c r="G42" s="15">
        <f t="shared" si="2"/>
        <v>0.22701020000000002</v>
      </c>
    </row>
    <row r="43" spans="1:7" s="16" customFormat="1" ht="15" customHeight="1">
      <c r="A43" s="25" t="s">
        <v>10</v>
      </c>
      <c r="B43" s="51" t="s">
        <v>11</v>
      </c>
      <c r="C43" s="51"/>
      <c r="D43" s="50">
        <v>100000</v>
      </c>
      <c r="E43" s="50"/>
      <c r="F43" s="14">
        <v>48295.51</v>
      </c>
      <c r="G43" s="15">
        <f t="shared" si="2"/>
        <v>0.48295510000000003</v>
      </c>
    </row>
    <row r="44" spans="1:7" s="16" customFormat="1" ht="15" customHeight="1">
      <c r="A44" s="25" t="s">
        <v>12</v>
      </c>
      <c r="B44" s="51" t="s">
        <v>13</v>
      </c>
      <c r="C44" s="51"/>
      <c r="D44" s="50">
        <v>5000</v>
      </c>
      <c r="E44" s="50"/>
      <c r="F44" s="14">
        <v>0</v>
      </c>
      <c r="G44" s="15">
        <f t="shared" si="2"/>
        <v>0</v>
      </c>
    </row>
    <row r="45" spans="1:7" s="16" customFormat="1" ht="15" customHeight="1">
      <c r="A45" s="25" t="s">
        <v>14</v>
      </c>
      <c r="B45" s="51" t="s">
        <v>15</v>
      </c>
      <c r="C45" s="51"/>
      <c r="D45" s="50">
        <v>50000</v>
      </c>
      <c r="E45" s="50"/>
      <c r="F45" s="14">
        <v>6262.08</v>
      </c>
      <c r="G45" s="15">
        <f t="shared" si="2"/>
        <v>0.12524160000000001</v>
      </c>
    </row>
    <row r="46" spans="1:7" s="16" customFormat="1" ht="15" customHeight="1">
      <c r="A46" s="25" t="s">
        <v>16</v>
      </c>
      <c r="B46" s="51" t="s">
        <v>17</v>
      </c>
      <c r="C46" s="51"/>
      <c r="D46" s="50">
        <v>180000</v>
      </c>
      <c r="E46" s="50"/>
      <c r="F46" s="14">
        <v>49233.06</v>
      </c>
      <c r="G46" s="15">
        <f t="shared" si="2"/>
        <v>0.27351700000000001</v>
      </c>
    </row>
    <row r="47" spans="1:7" s="16" customFormat="1" ht="15" customHeight="1">
      <c r="A47" s="25" t="s">
        <v>18</v>
      </c>
      <c r="B47" s="51" t="s">
        <v>19</v>
      </c>
      <c r="C47" s="51"/>
      <c r="D47" s="50">
        <v>600000</v>
      </c>
      <c r="E47" s="50"/>
      <c r="F47" s="14">
        <v>20839.150000000001</v>
      </c>
      <c r="G47" s="15">
        <f t="shared" si="2"/>
        <v>3.4731916666666668E-2</v>
      </c>
    </row>
    <row r="48" spans="1:7" s="24" customFormat="1" ht="15" customHeight="1">
      <c r="A48" s="26" t="s">
        <v>22</v>
      </c>
      <c r="B48" s="59" t="s">
        <v>69</v>
      </c>
      <c r="C48" s="59"/>
      <c r="D48" s="56">
        <f>D49+D50+D51+D52+D53+D54+D55+D56+D57+D58</f>
        <v>3922200</v>
      </c>
      <c r="E48" s="56"/>
      <c r="F48" s="22">
        <f>F49+F50+F51+F52+F53+F54+F55+F56+F57+F58</f>
        <v>1005842.92</v>
      </c>
      <c r="G48" s="23">
        <f t="shared" si="2"/>
        <v>0.25644865636632502</v>
      </c>
    </row>
    <row r="49" spans="1:7" s="16" customFormat="1" ht="15" customHeight="1">
      <c r="A49" s="25" t="s">
        <v>4</v>
      </c>
      <c r="B49" s="51" t="s">
        <v>5</v>
      </c>
      <c r="C49" s="51"/>
      <c r="D49" s="50">
        <v>2228300</v>
      </c>
      <c r="E49" s="50"/>
      <c r="F49" s="14">
        <v>584000</v>
      </c>
      <c r="G49" s="15">
        <f t="shared" si="2"/>
        <v>0.26208320244132299</v>
      </c>
    </row>
    <row r="50" spans="1:7" s="16" customFormat="1" ht="15" customHeight="1">
      <c r="A50" s="25" t="s">
        <v>6</v>
      </c>
      <c r="B50" s="51" t="s">
        <v>7</v>
      </c>
      <c r="C50" s="51"/>
      <c r="D50" s="50">
        <v>510200</v>
      </c>
      <c r="E50" s="50"/>
      <c r="F50" s="14">
        <v>128938.04</v>
      </c>
      <c r="G50" s="15">
        <f t="shared" si="2"/>
        <v>0.25272058016464133</v>
      </c>
    </row>
    <row r="51" spans="1:7" s="16" customFormat="1" ht="15" customHeight="1">
      <c r="A51" s="25" t="s">
        <v>8</v>
      </c>
      <c r="B51" s="51" t="s">
        <v>9</v>
      </c>
      <c r="C51" s="51"/>
      <c r="D51" s="50">
        <v>249300</v>
      </c>
      <c r="E51" s="50"/>
      <c r="F51" s="14">
        <v>68944.350000000006</v>
      </c>
      <c r="G51" s="15">
        <f t="shared" si="2"/>
        <v>0.27655174488567991</v>
      </c>
    </row>
    <row r="52" spans="1:7" s="16" customFormat="1" ht="15" customHeight="1">
      <c r="A52" s="25" t="s">
        <v>24</v>
      </c>
      <c r="B52" s="51" t="s">
        <v>25</v>
      </c>
      <c r="C52" s="51"/>
      <c r="D52" s="50">
        <v>7000</v>
      </c>
      <c r="E52" s="50"/>
      <c r="F52" s="14">
        <v>1993.75</v>
      </c>
      <c r="G52" s="15">
        <f t="shared" si="2"/>
        <v>0.28482142857142856</v>
      </c>
    </row>
    <row r="53" spans="1:7" s="16" customFormat="1" ht="15" customHeight="1">
      <c r="A53" s="25" t="s">
        <v>26</v>
      </c>
      <c r="B53" s="51" t="s">
        <v>27</v>
      </c>
      <c r="C53" s="51"/>
      <c r="D53" s="50">
        <v>549100</v>
      </c>
      <c r="E53" s="50"/>
      <c r="F53" s="14">
        <v>116861.48</v>
      </c>
      <c r="G53" s="15">
        <f t="shared" si="2"/>
        <v>0.21282367510471681</v>
      </c>
    </row>
    <row r="54" spans="1:7" s="16" customFormat="1" ht="15" customHeight="1">
      <c r="A54" s="25" t="s">
        <v>10</v>
      </c>
      <c r="B54" s="51" t="s">
        <v>11</v>
      </c>
      <c r="C54" s="51"/>
      <c r="D54" s="50">
        <v>84700</v>
      </c>
      <c r="E54" s="50"/>
      <c r="F54" s="14">
        <v>15523.31</v>
      </c>
      <c r="G54" s="15">
        <f t="shared" si="2"/>
        <v>0.18327402597402598</v>
      </c>
    </row>
    <row r="55" spans="1:7" s="16" customFormat="1" ht="15" customHeight="1">
      <c r="A55" s="25" t="s">
        <v>12</v>
      </c>
      <c r="B55" s="51" t="s">
        <v>13</v>
      </c>
      <c r="C55" s="51"/>
      <c r="D55" s="50">
        <v>4600</v>
      </c>
      <c r="E55" s="50"/>
      <c r="F55" s="14">
        <v>0</v>
      </c>
      <c r="G55" s="15">
        <f t="shared" si="2"/>
        <v>0</v>
      </c>
    </row>
    <row r="56" spans="1:7" s="16" customFormat="1" ht="15" customHeight="1">
      <c r="A56" s="25" t="s">
        <v>14</v>
      </c>
      <c r="B56" s="51" t="s">
        <v>15</v>
      </c>
      <c r="C56" s="51"/>
      <c r="D56" s="50">
        <v>36000</v>
      </c>
      <c r="E56" s="50"/>
      <c r="F56" s="14">
        <v>5123.5200000000004</v>
      </c>
      <c r="G56" s="15">
        <f t="shared" si="2"/>
        <v>0.14232</v>
      </c>
    </row>
    <row r="57" spans="1:7" s="16" customFormat="1" ht="15" customHeight="1">
      <c r="A57" s="25" t="s">
        <v>16</v>
      </c>
      <c r="B57" s="51" t="s">
        <v>17</v>
      </c>
      <c r="C57" s="51"/>
      <c r="D57" s="50">
        <v>54000</v>
      </c>
      <c r="E57" s="50"/>
      <c r="F57" s="14">
        <v>15278.26</v>
      </c>
      <c r="G57" s="15">
        <f t="shared" si="2"/>
        <v>0.28293074074074076</v>
      </c>
    </row>
    <row r="58" spans="1:7" s="16" customFormat="1" ht="15" customHeight="1">
      <c r="A58" s="25" t="s">
        <v>18</v>
      </c>
      <c r="B58" s="51" t="s">
        <v>19</v>
      </c>
      <c r="C58" s="51"/>
      <c r="D58" s="50">
        <v>199000</v>
      </c>
      <c r="E58" s="50"/>
      <c r="F58" s="14">
        <v>69180.210000000006</v>
      </c>
      <c r="G58" s="15">
        <f t="shared" si="2"/>
        <v>0.34763924623115583</v>
      </c>
    </row>
    <row r="59" spans="1:7" s="24" customFormat="1" ht="15" customHeight="1">
      <c r="A59" s="26" t="s">
        <v>22</v>
      </c>
      <c r="B59" s="59" t="s">
        <v>70</v>
      </c>
      <c r="C59" s="59"/>
      <c r="D59" s="56">
        <f>D60+D61+D62+D63+D64+D65+D66+D67+D68+D69</f>
        <v>2723500</v>
      </c>
      <c r="E59" s="56"/>
      <c r="F59" s="22">
        <f>F60+F61+F62+F63+F64+F65+F66+F67+F68+F69</f>
        <v>797502.23999999987</v>
      </c>
      <c r="G59" s="23">
        <f t="shared" si="2"/>
        <v>0.29282255920690281</v>
      </c>
    </row>
    <row r="60" spans="1:7" s="16" customFormat="1" ht="15" customHeight="1">
      <c r="A60" s="25" t="s">
        <v>4</v>
      </c>
      <c r="B60" s="51" t="s">
        <v>5</v>
      </c>
      <c r="C60" s="51"/>
      <c r="D60" s="50">
        <v>1506200</v>
      </c>
      <c r="E60" s="50"/>
      <c r="F60" s="14">
        <v>440700</v>
      </c>
      <c r="G60" s="15">
        <f t="shared" si="2"/>
        <v>0.29259062541495151</v>
      </c>
    </row>
    <row r="61" spans="1:7" s="16" customFormat="1" ht="15" customHeight="1">
      <c r="A61" s="25" t="s">
        <v>6</v>
      </c>
      <c r="B61" s="51" t="s">
        <v>7</v>
      </c>
      <c r="C61" s="51"/>
      <c r="D61" s="50">
        <v>331320</v>
      </c>
      <c r="E61" s="50"/>
      <c r="F61" s="14">
        <v>96960</v>
      </c>
      <c r="G61" s="15">
        <f t="shared" si="2"/>
        <v>0.29264759145237235</v>
      </c>
    </row>
    <row r="62" spans="1:7" s="16" customFormat="1" ht="15" customHeight="1">
      <c r="A62" s="25" t="s">
        <v>8</v>
      </c>
      <c r="B62" s="51" t="s">
        <v>9</v>
      </c>
      <c r="C62" s="51"/>
      <c r="D62" s="50">
        <v>132300</v>
      </c>
      <c r="E62" s="50"/>
      <c r="F62" s="14">
        <v>9570.6</v>
      </c>
      <c r="G62" s="15">
        <f t="shared" si="2"/>
        <v>7.2340136054421772E-2</v>
      </c>
    </row>
    <row r="63" spans="1:7" s="16" customFormat="1" ht="15" customHeight="1">
      <c r="A63" s="25" t="s">
        <v>24</v>
      </c>
      <c r="B63" s="51" t="s">
        <v>25</v>
      </c>
      <c r="C63" s="51"/>
      <c r="D63" s="50">
        <v>10000</v>
      </c>
      <c r="E63" s="50"/>
      <c r="F63" s="14">
        <v>1092</v>
      </c>
      <c r="G63" s="15">
        <f t="shared" si="2"/>
        <v>0.10920000000000001</v>
      </c>
    </row>
    <row r="64" spans="1:7" s="16" customFormat="1" ht="15" customHeight="1">
      <c r="A64" s="25" t="s">
        <v>26</v>
      </c>
      <c r="B64" s="51" t="s">
        <v>27</v>
      </c>
      <c r="C64" s="51"/>
      <c r="D64" s="50">
        <v>320000</v>
      </c>
      <c r="E64" s="50"/>
      <c r="F64" s="14">
        <v>51003.32</v>
      </c>
      <c r="G64" s="15">
        <f t="shared" si="2"/>
        <v>0.159385375</v>
      </c>
    </row>
    <row r="65" spans="1:7" s="16" customFormat="1" ht="15" customHeight="1">
      <c r="A65" s="25" t="s">
        <v>10</v>
      </c>
      <c r="B65" s="51" t="s">
        <v>11</v>
      </c>
      <c r="C65" s="51"/>
      <c r="D65" s="50">
        <v>74400</v>
      </c>
      <c r="E65" s="50"/>
      <c r="F65" s="14">
        <v>17489.61</v>
      </c>
      <c r="G65" s="15">
        <f t="shared" si="2"/>
        <v>0.23507540322580647</v>
      </c>
    </row>
    <row r="66" spans="1:7" s="16" customFormat="1" ht="15" customHeight="1">
      <c r="A66" s="25" t="s">
        <v>12</v>
      </c>
      <c r="B66" s="51" t="s">
        <v>13</v>
      </c>
      <c r="C66" s="51"/>
      <c r="D66" s="50">
        <v>3000</v>
      </c>
      <c r="E66" s="50"/>
      <c r="F66" s="14">
        <v>460</v>
      </c>
      <c r="G66" s="15">
        <f t="shared" si="2"/>
        <v>0.15333333333333332</v>
      </c>
    </row>
    <row r="67" spans="1:7" s="16" customFormat="1" ht="15" customHeight="1">
      <c r="A67" s="25" t="s">
        <v>14</v>
      </c>
      <c r="B67" s="51" t="s">
        <v>15</v>
      </c>
      <c r="C67" s="51"/>
      <c r="D67" s="50">
        <v>24000</v>
      </c>
      <c r="E67" s="50"/>
      <c r="F67" s="14">
        <v>2345.25</v>
      </c>
      <c r="G67" s="15">
        <f t="shared" si="2"/>
        <v>9.7718749999999993E-2</v>
      </c>
    </row>
    <row r="68" spans="1:7" s="16" customFormat="1" ht="15" customHeight="1">
      <c r="A68" s="25" t="s">
        <v>16</v>
      </c>
      <c r="B68" s="51" t="s">
        <v>17</v>
      </c>
      <c r="C68" s="51"/>
      <c r="D68" s="50">
        <v>41400</v>
      </c>
      <c r="E68" s="50"/>
      <c r="F68" s="14">
        <v>12600</v>
      </c>
      <c r="G68" s="15">
        <f t="shared" si="2"/>
        <v>0.30434782608695654</v>
      </c>
    </row>
    <row r="69" spans="1:7" s="16" customFormat="1" ht="15" customHeight="1">
      <c r="A69" s="25" t="s">
        <v>18</v>
      </c>
      <c r="B69" s="51" t="s">
        <v>19</v>
      </c>
      <c r="C69" s="51"/>
      <c r="D69" s="50">
        <v>280880</v>
      </c>
      <c r="E69" s="50"/>
      <c r="F69" s="14">
        <v>165281.46</v>
      </c>
      <c r="G69" s="15">
        <f t="shared" ref="G69:G100" si="3">F69/D69</f>
        <v>0.58844154087154654</v>
      </c>
    </row>
    <row r="70" spans="1:7" s="24" customFormat="1" ht="15" customHeight="1">
      <c r="A70" s="26" t="s">
        <v>22</v>
      </c>
      <c r="B70" s="59" t="s">
        <v>71</v>
      </c>
      <c r="C70" s="59"/>
      <c r="D70" s="56">
        <f>D71+D72+D73+D74+D75+D76+D77+D78+D79+D80</f>
        <v>4548500</v>
      </c>
      <c r="E70" s="56"/>
      <c r="F70" s="22">
        <f>F71+F72+F73+F74+F75+F76+F77+F78+F79+F80</f>
        <v>918841.90000000014</v>
      </c>
      <c r="G70" s="23">
        <f t="shared" si="3"/>
        <v>0.2020098713861713</v>
      </c>
    </row>
    <row r="71" spans="1:7" s="16" customFormat="1" ht="15" customHeight="1">
      <c r="A71" s="25" t="s">
        <v>4</v>
      </c>
      <c r="B71" s="51" t="s">
        <v>5</v>
      </c>
      <c r="C71" s="51"/>
      <c r="D71" s="50">
        <v>2691000</v>
      </c>
      <c r="E71" s="50"/>
      <c r="F71" s="14">
        <v>714500</v>
      </c>
      <c r="G71" s="15">
        <f t="shared" si="3"/>
        <v>0.2655146785581568</v>
      </c>
    </row>
    <row r="72" spans="1:7" s="16" customFormat="1" ht="15" customHeight="1">
      <c r="A72" s="25" t="s">
        <v>6</v>
      </c>
      <c r="B72" s="51" t="s">
        <v>7</v>
      </c>
      <c r="C72" s="51"/>
      <c r="D72" s="50">
        <v>592040</v>
      </c>
      <c r="E72" s="50"/>
      <c r="F72" s="14">
        <v>157498.04999999999</v>
      </c>
      <c r="G72" s="15">
        <f t="shared" si="3"/>
        <v>0.26602602864671304</v>
      </c>
    </row>
    <row r="73" spans="1:7" s="16" customFormat="1" ht="15" customHeight="1">
      <c r="A73" s="25" t="s">
        <v>8</v>
      </c>
      <c r="B73" s="51" t="s">
        <v>9</v>
      </c>
      <c r="C73" s="51"/>
      <c r="D73" s="50">
        <v>91460</v>
      </c>
      <c r="E73" s="50"/>
      <c r="F73" s="14">
        <v>7235.41</v>
      </c>
      <c r="G73" s="15">
        <f t="shared" si="3"/>
        <v>7.9110102777170344E-2</v>
      </c>
    </row>
    <row r="74" spans="1:7" s="16" customFormat="1" ht="15" customHeight="1">
      <c r="A74" s="25" t="s">
        <v>24</v>
      </c>
      <c r="B74" s="51" t="s">
        <v>25</v>
      </c>
      <c r="C74" s="51"/>
      <c r="D74" s="50">
        <v>4000</v>
      </c>
      <c r="E74" s="50"/>
      <c r="F74" s="14">
        <v>0</v>
      </c>
      <c r="G74" s="15">
        <f t="shared" si="3"/>
        <v>0</v>
      </c>
    </row>
    <row r="75" spans="1:7" s="16" customFormat="1" ht="15" customHeight="1">
      <c r="A75" s="25" t="s">
        <v>26</v>
      </c>
      <c r="B75" s="51" t="s">
        <v>27</v>
      </c>
      <c r="C75" s="51"/>
      <c r="D75" s="50">
        <v>495000</v>
      </c>
      <c r="E75" s="50"/>
      <c r="F75" s="14">
        <v>5557.75</v>
      </c>
      <c r="G75" s="15">
        <f t="shared" si="3"/>
        <v>1.1227777777777777E-2</v>
      </c>
    </row>
    <row r="76" spans="1:7" s="16" customFormat="1" ht="15" customHeight="1">
      <c r="A76" s="25" t="s">
        <v>10</v>
      </c>
      <c r="B76" s="51" t="s">
        <v>11</v>
      </c>
      <c r="C76" s="51"/>
      <c r="D76" s="50">
        <v>96000</v>
      </c>
      <c r="E76" s="50"/>
      <c r="F76" s="14">
        <v>19119.810000000001</v>
      </c>
      <c r="G76" s="15">
        <f t="shared" si="3"/>
        <v>0.19916468750000002</v>
      </c>
    </row>
    <row r="77" spans="1:7" s="16" customFormat="1" ht="15" customHeight="1">
      <c r="A77" s="25" t="s">
        <v>12</v>
      </c>
      <c r="B77" s="51" t="s">
        <v>13</v>
      </c>
      <c r="C77" s="51"/>
      <c r="D77" s="50">
        <v>5000</v>
      </c>
      <c r="E77" s="50"/>
      <c r="F77" s="14">
        <v>0</v>
      </c>
      <c r="G77" s="15">
        <f t="shared" si="3"/>
        <v>0</v>
      </c>
    </row>
    <row r="78" spans="1:7" s="16" customFormat="1" ht="15" customHeight="1">
      <c r="A78" s="25" t="s">
        <v>14</v>
      </c>
      <c r="B78" s="51" t="s">
        <v>15</v>
      </c>
      <c r="C78" s="51"/>
      <c r="D78" s="50">
        <v>41000</v>
      </c>
      <c r="E78" s="50"/>
      <c r="F78" s="14">
        <v>5514.9</v>
      </c>
      <c r="G78" s="15">
        <f t="shared" si="3"/>
        <v>0.13450975609756097</v>
      </c>
    </row>
    <row r="79" spans="1:7" s="16" customFormat="1" ht="15" customHeight="1">
      <c r="A79" s="25" t="s">
        <v>16</v>
      </c>
      <c r="B79" s="51" t="s">
        <v>17</v>
      </c>
      <c r="C79" s="51"/>
      <c r="D79" s="50">
        <v>93000</v>
      </c>
      <c r="E79" s="50"/>
      <c r="F79" s="14">
        <v>0</v>
      </c>
      <c r="G79" s="15">
        <f t="shared" si="3"/>
        <v>0</v>
      </c>
    </row>
    <row r="80" spans="1:7" s="16" customFormat="1" ht="15" customHeight="1">
      <c r="A80" s="25" t="s">
        <v>18</v>
      </c>
      <c r="B80" s="51" t="s">
        <v>19</v>
      </c>
      <c r="C80" s="51"/>
      <c r="D80" s="50">
        <v>440000</v>
      </c>
      <c r="E80" s="50"/>
      <c r="F80" s="14">
        <v>9415.98</v>
      </c>
      <c r="G80" s="15">
        <f t="shared" si="3"/>
        <v>2.1399954545454545E-2</v>
      </c>
    </row>
    <row r="81" spans="1:7" s="24" customFormat="1" ht="15" customHeight="1">
      <c r="A81" s="26" t="s">
        <v>22</v>
      </c>
      <c r="B81" s="59" t="s">
        <v>72</v>
      </c>
      <c r="C81" s="59"/>
      <c r="D81" s="56">
        <f>D82+D83+D84+D85+D86+D87+D88+D89+D90+D91</f>
        <v>5972000</v>
      </c>
      <c r="E81" s="56"/>
      <c r="F81" s="22">
        <f>F82+F83+F84+F85+F86+F87+F88+F89+F90+F91</f>
        <v>1184409.6399999997</v>
      </c>
      <c r="G81" s="23">
        <f t="shared" si="3"/>
        <v>0.19832713328868046</v>
      </c>
    </row>
    <row r="82" spans="1:7" s="16" customFormat="1" ht="15" customHeight="1">
      <c r="A82" s="25" t="s">
        <v>4</v>
      </c>
      <c r="B82" s="51" t="s">
        <v>5</v>
      </c>
      <c r="C82" s="51"/>
      <c r="D82" s="50">
        <v>3801600</v>
      </c>
      <c r="E82" s="50"/>
      <c r="F82" s="14">
        <v>769900</v>
      </c>
      <c r="G82" s="15">
        <f t="shared" si="3"/>
        <v>0.20251999158249159</v>
      </c>
    </row>
    <row r="83" spans="1:7" s="16" customFormat="1" ht="15" customHeight="1">
      <c r="A83" s="25" t="s">
        <v>6</v>
      </c>
      <c r="B83" s="51" t="s">
        <v>7</v>
      </c>
      <c r="C83" s="51"/>
      <c r="D83" s="50">
        <v>836370</v>
      </c>
      <c r="E83" s="50"/>
      <c r="F83" s="14">
        <v>178900</v>
      </c>
      <c r="G83" s="15">
        <f t="shared" si="3"/>
        <v>0.21390054640888603</v>
      </c>
    </row>
    <row r="84" spans="1:7" s="16" customFormat="1" ht="15" customHeight="1">
      <c r="A84" s="25" t="s">
        <v>8</v>
      </c>
      <c r="B84" s="51" t="s">
        <v>9</v>
      </c>
      <c r="C84" s="51"/>
      <c r="D84" s="50">
        <v>72000</v>
      </c>
      <c r="E84" s="50"/>
      <c r="F84" s="14">
        <v>0</v>
      </c>
      <c r="G84" s="15">
        <f t="shared" si="3"/>
        <v>0</v>
      </c>
    </row>
    <row r="85" spans="1:7" s="16" customFormat="1" ht="15" customHeight="1">
      <c r="A85" s="25" t="s">
        <v>24</v>
      </c>
      <c r="B85" s="51" t="s">
        <v>25</v>
      </c>
      <c r="C85" s="51"/>
      <c r="D85" s="50">
        <v>2000</v>
      </c>
      <c r="E85" s="50"/>
      <c r="F85" s="14">
        <v>0</v>
      </c>
      <c r="G85" s="15">
        <f t="shared" si="3"/>
        <v>0</v>
      </c>
    </row>
    <row r="86" spans="1:7" s="16" customFormat="1" ht="15" customHeight="1">
      <c r="A86" s="25" t="s">
        <v>26</v>
      </c>
      <c r="B86" s="51" t="s">
        <v>27</v>
      </c>
      <c r="C86" s="51"/>
      <c r="D86" s="50">
        <v>514320</v>
      </c>
      <c r="E86" s="50"/>
      <c r="F86" s="14">
        <v>154291.94</v>
      </c>
      <c r="G86" s="15">
        <f t="shared" si="3"/>
        <v>0.29999210608181676</v>
      </c>
    </row>
    <row r="87" spans="1:7" s="16" customFormat="1" ht="15" customHeight="1">
      <c r="A87" s="25" t="s">
        <v>10</v>
      </c>
      <c r="B87" s="51" t="s">
        <v>11</v>
      </c>
      <c r="C87" s="51"/>
      <c r="D87" s="50">
        <v>75000</v>
      </c>
      <c r="E87" s="50"/>
      <c r="F87" s="14">
        <v>10391.66</v>
      </c>
      <c r="G87" s="15">
        <f t="shared" si="3"/>
        <v>0.13855546666666665</v>
      </c>
    </row>
    <row r="88" spans="1:7" s="16" customFormat="1" ht="15" customHeight="1">
      <c r="A88" s="25" t="s">
        <v>12</v>
      </c>
      <c r="B88" s="51" t="s">
        <v>13</v>
      </c>
      <c r="C88" s="51"/>
      <c r="D88" s="50">
        <v>2000</v>
      </c>
      <c r="E88" s="50"/>
      <c r="F88" s="14">
        <v>0</v>
      </c>
      <c r="G88" s="15">
        <f t="shared" si="3"/>
        <v>0</v>
      </c>
    </row>
    <row r="89" spans="1:7" s="16" customFormat="1" ht="15" customHeight="1">
      <c r="A89" s="25" t="s">
        <v>14</v>
      </c>
      <c r="B89" s="51" t="s">
        <v>15</v>
      </c>
      <c r="C89" s="51"/>
      <c r="D89" s="50">
        <v>25000</v>
      </c>
      <c r="E89" s="50"/>
      <c r="F89" s="14">
        <v>5959.65</v>
      </c>
      <c r="G89" s="15">
        <f t="shared" si="3"/>
        <v>0.23838599999999999</v>
      </c>
    </row>
    <row r="90" spans="1:7" s="16" customFormat="1" ht="15" customHeight="1">
      <c r="A90" s="25" t="s">
        <v>16</v>
      </c>
      <c r="B90" s="51" t="s">
        <v>17</v>
      </c>
      <c r="C90" s="51"/>
      <c r="D90" s="50">
        <v>155000</v>
      </c>
      <c r="E90" s="50"/>
      <c r="F90" s="14">
        <v>36233.17</v>
      </c>
      <c r="G90" s="15">
        <f t="shared" si="3"/>
        <v>0.23376238709677419</v>
      </c>
    </row>
    <row r="91" spans="1:7" s="16" customFormat="1" ht="15" customHeight="1">
      <c r="A91" s="25" t="s">
        <v>18</v>
      </c>
      <c r="B91" s="51" t="s">
        <v>19</v>
      </c>
      <c r="C91" s="51"/>
      <c r="D91" s="50">
        <v>488710</v>
      </c>
      <c r="E91" s="50"/>
      <c r="F91" s="14">
        <v>28733.22</v>
      </c>
      <c r="G91" s="15">
        <f t="shared" si="3"/>
        <v>5.8794008716825934E-2</v>
      </c>
    </row>
    <row r="92" spans="1:7" s="24" customFormat="1" ht="15" customHeight="1">
      <c r="A92" s="26" t="s">
        <v>22</v>
      </c>
      <c r="B92" s="59" t="s">
        <v>73</v>
      </c>
      <c r="C92" s="59"/>
      <c r="D92" s="56">
        <f>D93+D94+D95+D96+D97+D98+D99+D100+D101+D102</f>
        <v>3562000</v>
      </c>
      <c r="E92" s="56"/>
      <c r="F92" s="22">
        <f>F93+F94+F95+F96+F97+F98+F99+F100+F101+F102</f>
        <v>782642.28</v>
      </c>
      <c r="G92" s="23">
        <f t="shared" si="3"/>
        <v>0.21971989893318361</v>
      </c>
    </row>
    <row r="93" spans="1:7" s="16" customFormat="1" ht="15" customHeight="1">
      <c r="A93" s="25" t="s">
        <v>4</v>
      </c>
      <c r="B93" s="51" t="s">
        <v>5</v>
      </c>
      <c r="C93" s="51"/>
      <c r="D93" s="50">
        <v>2080000</v>
      </c>
      <c r="E93" s="50"/>
      <c r="F93" s="14">
        <v>526409.31000000006</v>
      </c>
      <c r="G93" s="15">
        <f t="shared" si="3"/>
        <v>0.25308139903846155</v>
      </c>
    </row>
    <row r="94" spans="1:7" s="16" customFormat="1" ht="15" customHeight="1">
      <c r="A94" s="25" t="s">
        <v>6</v>
      </c>
      <c r="B94" s="51" t="s">
        <v>7</v>
      </c>
      <c r="C94" s="51"/>
      <c r="D94" s="50">
        <v>457600</v>
      </c>
      <c r="E94" s="50"/>
      <c r="F94" s="14">
        <v>115813</v>
      </c>
      <c r="G94" s="15">
        <f t="shared" si="3"/>
        <v>0.25308784965034964</v>
      </c>
    </row>
    <row r="95" spans="1:7" s="16" customFormat="1" ht="15" customHeight="1">
      <c r="A95" s="25" t="s">
        <v>8</v>
      </c>
      <c r="B95" s="51" t="s">
        <v>9</v>
      </c>
      <c r="C95" s="51"/>
      <c r="D95" s="50">
        <v>90000</v>
      </c>
      <c r="E95" s="50"/>
      <c r="F95" s="14">
        <v>0</v>
      </c>
      <c r="G95" s="15">
        <f t="shared" si="3"/>
        <v>0</v>
      </c>
    </row>
    <row r="96" spans="1:7" s="16" customFormat="1" ht="15" customHeight="1">
      <c r="A96" s="25" t="s">
        <v>24</v>
      </c>
      <c r="B96" s="51" t="s">
        <v>25</v>
      </c>
      <c r="C96" s="51"/>
      <c r="D96" s="50">
        <v>6000</v>
      </c>
      <c r="E96" s="50"/>
      <c r="F96" s="14">
        <v>0</v>
      </c>
      <c r="G96" s="15">
        <f t="shared" si="3"/>
        <v>0</v>
      </c>
    </row>
    <row r="97" spans="1:7" s="16" customFormat="1" ht="15" customHeight="1">
      <c r="A97" s="25" t="s">
        <v>26</v>
      </c>
      <c r="B97" s="51" t="s">
        <v>27</v>
      </c>
      <c r="C97" s="51"/>
      <c r="D97" s="50">
        <v>350000</v>
      </c>
      <c r="E97" s="50"/>
      <c r="F97" s="14">
        <v>81891.3</v>
      </c>
      <c r="G97" s="15">
        <f t="shared" si="3"/>
        <v>0.23397514285714285</v>
      </c>
    </row>
    <row r="98" spans="1:7" s="16" customFormat="1" ht="15" customHeight="1">
      <c r="A98" s="25" t="s">
        <v>10</v>
      </c>
      <c r="B98" s="51" t="s">
        <v>11</v>
      </c>
      <c r="C98" s="51"/>
      <c r="D98" s="50">
        <v>60000</v>
      </c>
      <c r="E98" s="50"/>
      <c r="F98" s="14">
        <v>4122.2</v>
      </c>
      <c r="G98" s="15">
        <f t="shared" si="3"/>
        <v>6.8703333333333325E-2</v>
      </c>
    </row>
    <row r="99" spans="1:7" s="16" customFormat="1" ht="15" customHeight="1">
      <c r="A99" s="25" t="s">
        <v>12</v>
      </c>
      <c r="B99" s="51" t="s">
        <v>13</v>
      </c>
      <c r="C99" s="51"/>
      <c r="D99" s="50">
        <v>1000</v>
      </c>
      <c r="E99" s="50"/>
      <c r="F99" s="14">
        <v>0</v>
      </c>
      <c r="G99" s="15">
        <f t="shared" si="3"/>
        <v>0</v>
      </c>
    </row>
    <row r="100" spans="1:7" s="16" customFormat="1" ht="15" customHeight="1">
      <c r="A100" s="25" t="s">
        <v>14</v>
      </c>
      <c r="B100" s="51" t="s">
        <v>15</v>
      </c>
      <c r="C100" s="51"/>
      <c r="D100" s="50">
        <v>12400</v>
      </c>
      <c r="E100" s="50"/>
      <c r="F100" s="14">
        <v>1939.11</v>
      </c>
      <c r="G100" s="15">
        <f t="shared" si="3"/>
        <v>0.15637983870967742</v>
      </c>
    </row>
    <row r="101" spans="1:7" s="16" customFormat="1" ht="15" customHeight="1">
      <c r="A101" s="25" t="s">
        <v>16</v>
      </c>
      <c r="B101" s="51" t="s">
        <v>17</v>
      </c>
      <c r="C101" s="51"/>
      <c r="D101" s="50">
        <v>160000</v>
      </c>
      <c r="E101" s="50"/>
      <c r="F101" s="14">
        <v>39974.9</v>
      </c>
      <c r="G101" s="15">
        <f t="shared" ref="G101:G132" si="4">F101/D101</f>
        <v>0.249843125</v>
      </c>
    </row>
    <row r="102" spans="1:7" s="16" customFormat="1" ht="15" customHeight="1">
      <c r="A102" s="25" t="s">
        <v>18</v>
      </c>
      <c r="B102" s="51" t="s">
        <v>19</v>
      </c>
      <c r="C102" s="51"/>
      <c r="D102" s="50">
        <v>345000</v>
      </c>
      <c r="E102" s="50"/>
      <c r="F102" s="14">
        <v>12492.46</v>
      </c>
      <c r="G102" s="15">
        <f t="shared" si="4"/>
        <v>3.6210028985507244E-2</v>
      </c>
    </row>
    <row r="103" spans="1:7" s="30" customFormat="1" ht="15" customHeight="1">
      <c r="A103" s="5" t="s">
        <v>28</v>
      </c>
      <c r="B103" s="42" t="s">
        <v>29</v>
      </c>
      <c r="C103" s="42"/>
      <c r="D103" s="43">
        <f>D104</f>
        <v>2210000</v>
      </c>
      <c r="E103" s="43"/>
      <c r="F103" s="22">
        <f>F104</f>
        <v>124150</v>
      </c>
      <c r="G103" s="23">
        <f t="shared" si="4"/>
        <v>5.6176470588235293E-2</v>
      </c>
    </row>
    <row r="104" spans="1:7" ht="15" customHeight="1">
      <c r="A104" s="4" t="s">
        <v>30</v>
      </c>
      <c r="B104" s="44" t="s">
        <v>31</v>
      </c>
      <c r="C104" s="44"/>
      <c r="D104" s="45">
        <v>2210000</v>
      </c>
      <c r="E104" s="45"/>
      <c r="F104" s="11">
        <v>124150</v>
      </c>
      <c r="G104" s="15">
        <f t="shared" si="4"/>
        <v>5.6176470588235293E-2</v>
      </c>
    </row>
    <row r="105" spans="1:7" s="30" customFormat="1" ht="15" customHeight="1">
      <c r="A105" s="5" t="s">
        <v>32</v>
      </c>
      <c r="B105" s="42" t="s">
        <v>33</v>
      </c>
      <c r="C105" s="42"/>
      <c r="D105" s="43">
        <f>D106+D107</f>
        <v>205000</v>
      </c>
      <c r="E105" s="43"/>
      <c r="F105" s="29">
        <f>F106+F107</f>
        <v>17472</v>
      </c>
      <c r="G105" s="23">
        <f t="shared" si="4"/>
        <v>8.522926829268293E-2</v>
      </c>
    </row>
    <row r="106" spans="1:7" ht="15" customHeight="1">
      <c r="A106" s="4" t="s">
        <v>10</v>
      </c>
      <c r="B106" s="44" t="s">
        <v>11</v>
      </c>
      <c r="C106" s="44"/>
      <c r="D106" s="45">
        <v>159000</v>
      </c>
      <c r="E106" s="45"/>
      <c r="F106" s="11">
        <v>17472</v>
      </c>
      <c r="G106" s="15">
        <f t="shared" si="4"/>
        <v>0.10988679245283019</v>
      </c>
    </row>
    <row r="107" spans="1:7" ht="29.25" customHeight="1">
      <c r="A107" s="4" t="s">
        <v>34</v>
      </c>
      <c r="B107" s="44" t="s">
        <v>35</v>
      </c>
      <c r="C107" s="44"/>
      <c r="D107" s="45">
        <v>46000</v>
      </c>
      <c r="E107" s="45"/>
      <c r="F107" s="11">
        <v>0</v>
      </c>
      <c r="G107" s="15">
        <f t="shared" si="4"/>
        <v>0</v>
      </c>
    </row>
    <row r="108" spans="1:7" s="30" customFormat="1" ht="30" customHeight="1">
      <c r="A108" s="5" t="s">
        <v>36</v>
      </c>
      <c r="B108" s="42" t="s">
        <v>37</v>
      </c>
      <c r="C108" s="42"/>
      <c r="D108" s="43">
        <f>D109+D110+D111+D112+D113</f>
        <v>1420900</v>
      </c>
      <c r="E108" s="43"/>
      <c r="F108" s="29">
        <f>F109+F110+F111+F112+F113</f>
        <v>359746.45000000007</v>
      </c>
      <c r="G108" s="23">
        <f t="shared" si="4"/>
        <v>0.25318210289253296</v>
      </c>
    </row>
    <row r="109" spans="1:7" ht="15" customHeight="1">
      <c r="A109" s="4" t="s">
        <v>4</v>
      </c>
      <c r="B109" s="44" t="s">
        <v>5</v>
      </c>
      <c r="C109" s="44"/>
      <c r="D109" s="45">
        <v>1035890</v>
      </c>
      <c r="E109" s="45"/>
      <c r="F109" s="11">
        <v>296050.59000000003</v>
      </c>
      <c r="G109" s="15">
        <f t="shared" si="4"/>
        <v>0.28579346262634064</v>
      </c>
    </row>
    <row r="110" spans="1:7" ht="15" customHeight="1">
      <c r="A110" s="4" t="s">
        <v>6</v>
      </c>
      <c r="B110" s="44" t="s">
        <v>7</v>
      </c>
      <c r="C110" s="44"/>
      <c r="D110" s="45">
        <v>228340</v>
      </c>
      <c r="E110" s="45"/>
      <c r="F110" s="11">
        <v>63152.43</v>
      </c>
      <c r="G110" s="15">
        <f t="shared" si="4"/>
        <v>0.27657191030918804</v>
      </c>
    </row>
    <row r="111" spans="1:7" ht="15" customHeight="1">
      <c r="A111" s="4" t="s">
        <v>10</v>
      </c>
      <c r="B111" s="44" t="s">
        <v>11</v>
      </c>
      <c r="C111" s="44"/>
      <c r="D111" s="45">
        <v>4270</v>
      </c>
      <c r="E111" s="45"/>
      <c r="F111" s="11">
        <v>51.59</v>
      </c>
      <c r="G111" s="15">
        <f t="shared" si="4"/>
        <v>1.2081967213114756E-2</v>
      </c>
    </row>
    <row r="112" spans="1:7" ht="15" customHeight="1">
      <c r="A112" s="4" t="s">
        <v>14</v>
      </c>
      <c r="B112" s="44" t="s">
        <v>15</v>
      </c>
      <c r="C112" s="44"/>
      <c r="D112" s="45">
        <v>2400</v>
      </c>
      <c r="E112" s="45"/>
      <c r="F112" s="11">
        <v>491.84</v>
      </c>
      <c r="G112" s="15">
        <f t="shared" si="4"/>
        <v>0.20493333333333333</v>
      </c>
    </row>
    <row r="113" spans="1:9" ht="15" customHeight="1">
      <c r="A113" s="4" t="s">
        <v>38</v>
      </c>
      <c r="B113" s="44" t="s">
        <v>39</v>
      </c>
      <c r="C113" s="44"/>
      <c r="D113" s="45">
        <v>150000</v>
      </c>
      <c r="E113" s="45"/>
      <c r="F113" s="11">
        <v>0</v>
      </c>
      <c r="G113" s="15">
        <f t="shared" si="4"/>
        <v>0</v>
      </c>
    </row>
    <row r="114" spans="1:9" s="30" customFormat="1" ht="15" customHeight="1">
      <c r="A114" s="5" t="s">
        <v>40</v>
      </c>
      <c r="B114" s="42" t="s">
        <v>41</v>
      </c>
      <c r="C114" s="42"/>
      <c r="D114" s="43">
        <f>D115+D116+D117</f>
        <v>1200000</v>
      </c>
      <c r="E114" s="43"/>
      <c r="F114" s="29">
        <f>F115+F116+F117</f>
        <v>38580</v>
      </c>
      <c r="G114" s="23">
        <f t="shared" si="4"/>
        <v>3.2149999999999998E-2</v>
      </c>
    </row>
    <row r="115" spans="1:9" ht="15" customHeight="1">
      <c r="A115" s="4" t="s">
        <v>8</v>
      </c>
      <c r="B115" s="44" t="s">
        <v>9</v>
      </c>
      <c r="C115" s="44"/>
      <c r="D115" s="45">
        <v>495000</v>
      </c>
      <c r="E115" s="45"/>
      <c r="F115" s="11">
        <v>4180</v>
      </c>
      <c r="G115" s="15">
        <f t="shared" si="4"/>
        <v>8.4444444444444437E-3</v>
      </c>
    </row>
    <row r="116" spans="1:9" ht="15" customHeight="1">
      <c r="A116" s="4" t="s">
        <v>10</v>
      </c>
      <c r="B116" s="44" t="s">
        <v>11</v>
      </c>
      <c r="C116" s="44"/>
      <c r="D116" s="45">
        <v>23000</v>
      </c>
      <c r="E116" s="45"/>
      <c r="F116" s="11">
        <v>2400</v>
      </c>
      <c r="G116" s="15">
        <f t="shared" si="4"/>
        <v>0.10434782608695652</v>
      </c>
    </row>
    <row r="117" spans="1:9" ht="30" customHeight="1">
      <c r="A117" s="4" t="s">
        <v>34</v>
      </c>
      <c r="B117" s="44" t="s">
        <v>35</v>
      </c>
      <c r="C117" s="44"/>
      <c r="D117" s="45">
        <v>682000</v>
      </c>
      <c r="E117" s="45"/>
      <c r="F117" s="11">
        <v>32000</v>
      </c>
      <c r="G117" s="15">
        <f t="shared" si="4"/>
        <v>4.6920821114369501E-2</v>
      </c>
    </row>
    <row r="118" spans="1:9" s="30" customFormat="1" ht="30" customHeight="1">
      <c r="A118" s="5" t="s">
        <v>42</v>
      </c>
      <c r="B118" s="42" t="s">
        <v>43</v>
      </c>
      <c r="C118" s="42"/>
      <c r="D118" s="43">
        <f>D119</f>
        <v>23000</v>
      </c>
      <c r="E118" s="43"/>
      <c r="F118" s="29">
        <f>F119</f>
        <v>4000</v>
      </c>
      <c r="G118" s="23">
        <f t="shared" si="4"/>
        <v>0.17391304347826086</v>
      </c>
    </row>
    <row r="119" spans="1:9" ht="30.75" customHeight="1">
      <c r="A119" s="4" t="s">
        <v>34</v>
      </c>
      <c r="B119" s="44" t="s">
        <v>35</v>
      </c>
      <c r="C119" s="44"/>
      <c r="D119" s="45">
        <v>23000</v>
      </c>
      <c r="E119" s="45"/>
      <c r="F119" s="11">
        <v>4000</v>
      </c>
      <c r="G119" s="15">
        <f t="shared" si="4"/>
        <v>0.17391304347826086</v>
      </c>
    </row>
    <row r="120" spans="1:9" s="30" customFormat="1" ht="30" customHeight="1">
      <c r="A120" s="5" t="s">
        <v>44</v>
      </c>
      <c r="B120" s="42" t="s">
        <v>45</v>
      </c>
      <c r="C120" s="42"/>
      <c r="D120" s="43">
        <f>D121+D122+D123</f>
        <v>1457000</v>
      </c>
      <c r="E120" s="43"/>
      <c r="F120" s="22">
        <f>F121+F122+F123</f>
        <v>305995</v>
      </c>
      <c r="G120" s="23">
        <f t="shared" si="4"/>
        <v>0.2100171585449554</v>
      </c>
    </row>
    <row r="121" spans="1:9" ht="15" customHeight="1">
      <c r="A121" s="4" t="s">
        <v>8</v>
      </c>
      <c r="B121" s="44" t="s">
        <v>9</v>
      </c>
      <c r="C121" s="44"/>
      <c r="D121" s="45">
        <v>340000</v>
      </c>
      <c r="E121" s="45"/>
      <c r="F121" s="14">
        <v>66420.479999999996</v>
      </c>
      <c r="G121" s="15">
        <f t="shared" si="4"/>
        <v>0.19535435294117645</v>
      </c>
      <c r="I121" t="s">
        <v>74</v>
      </c>
    </row>
    <row r="122" spans="1:9" ht="15" customHeight="1">
      <c r="A122" s="4" t="s">
        <v>10</v>
      </c>
      <c r="B122" s="44" t="s">
        <v>11</v>
      </c>
      <c r="C122" s="44"/>
      <c r="D122" s="45">
        <v>117000</v>
      </c>
      <c r="E122" s="45"/>
      <c r="F122" s="14">
        <v>0</v>
      </c>
      <c r="G122" s="15">
        <f t="shared" si="4"/>
        <v>0</v>
      </c>
      <c r="I122" t="s">
        <v>74</v>
      </c>
    </row>
    <row r="123" spans="1:9" ht="30.75" customHeight="1">
      <c r="A123" s="4" t="s">
        <v>46</v>
      </c>
      <c r="B123" s="44" t="s">
        <v>47</v>
      </c>
      <c r="C123" s="44"/>
      <c r="D123" s="45">
        <v>1000000</v>
      </c>
      <c r="E123" s="45"/>
      <c r="F123" s="14">
        <v>239574.52</v>
      </c>
      <c r="G123" s="15">
        <f t="shared" si="4"/>
        <v>0.23957451999999999</v>
      </c>
      <c r="I123" t="s">
        <v>78</v>
      </c>
    </row>
    <row r="124" spans="1:9" s="30" customFormat="1" ht="28.5" customHeight="1">
      <c r="A124" s="5" t="s">
        <v>48</v>
      </c>
      <c r="B124" s="42" t="s">
        <v>49</v>
      </c>
      <c r="C124" s="42"/>
      <c r="D124" s="43">
        <f>D125</f>
        <v>7827600</v>
      </c>
      <c r="E124" s="43"/>
      <c r="F124" s="22">
        <f>F125</f>
        <v>2492731.2199999997</v>
      </c>
      <c r="G124" s="23">
        <f t="shared" si="4"/>
        <v>0.31845408809852316</v>
      </c>
    </row>
    <row r="125" spans="1:9" ht="30" customHeight="1">
      <c r="A125" s="4" t="s">
        <v>46</v>
      </c>
      <c r="B125" s="44" t="s">
        <v>47</v>
      </c>
      <c r="C125" s="44"/>
      <c r="D125" s="45">
        <v>7827600</v>
      </c>
      <c r="E125" s="45"/>
      <c r="F125" s="14">
        <f>2000000+492731.22</f>
        <v>2492731.2199999997</v>
      </c>
      <c r="G125" s="15">
        <f t="shared" si="4"/>
        <v>0.31845408809852316</v>
      </c>
      <c r="I125" t="s">
        <v>75</v>
      </c>
    </row>
    <row r="126" spans="1:9" s="30" customFormat="1" ht="29.25" customHeight="1">
      <c r="A126" s="5" t="s">
        <v>50</v>
      </c>
      <c r="B126" s="42" t="s">
        <v>51</v>
      </c>
      <c r="C126" s="42"/>
      <c r="D126" s="43">
        <f>D127</f>
        <v>200000</v>
      </c>
      <c r="E126" s="43"/>
      <c r="F126" s="29">
        <f>F127</f>
        <v>0</v>
      </c>
      <c r="G126" s="23">
        <f t="shared" si="4"/>
        <v>0</v>
      </c>
    </row>
    <row r="127" spans="1:9" ht="29.25" customHeight="1">
      <c r="A127" s="4" t="s">
        <v>46</v>
      </c>
      <c r="B127" s="44" t="s">
        <v>47</v>
      </c>
      <c r="C127" s="44"/>
      <c r="D127" s="45">
        <v>200000</v>
      </c>
      <c r="E127" s="45"/>
      <c r="F127" s="11">
        <v>0</v>
      </c>
      <c r="G127" s="15">
        <f t="shared" si="4"/>
        <v>0</v>
      </c>
      <c r="I127" t="s">
        <v>79</v>
      </c>
    </row>
    <row r="128" spans="1:9" s="30" customFormat="1" ht="15" customHeight="1">
      <c r="A128" s="5" t="s">
        <v>52</v>
      </c>
      <c r="B128" s="42" t="s">
        <v>53</v>
      </c>
      <c r="C128" s="42"/>
      <c r="D128" s="43">
        <f>D129+D130</f>
        <v>14550000</v>
      </c>
      <c r="E128" s="43"/>
      <c r="F128" s="29">
        <f>F129+F130</f>
        <v>4783460.04</v>
      </c>
      <c r="G128" s="23">
        <f t="shared" si="4"/>
        <v>0.32876014020618555</v>
      </c>
    </row>
    <row r="129" spans="1:9" ht="15" customHeight="1">
      <c r="A129" s="4" t="s">
        <v>16</v>
      </c>
      <c r="B129" s="44" t="s">
        <v>17</v>
      </c>
      <c r="C129" s="44"/>
      <c r="D129" s="45">
        <v>3000000</v>
      </c>
      <c r="E129" s="45"/>
      <c r="F129" s="11">
        <v>1570742.57</v>
      </c>
      <c r="G129" s="15">
        <f t="shared" si="4"/>
        <v>0.52358085666666665</v>
      </c>
      <c r="I129" t="s">
        <v>74</v>
      </c>
    </row>
    <row r="130" spans="1:9" ht="30" customHeight="1">
      <c r="A130" s="4" t="s">
        <v>46</v>
      </c>
      <c r="B130" s="44" t="s">
        <v>47</v>
      </c>
      <c r="C130" s="44"/>
      <c r="D130" s="45">
        <v>11550000</v>
      </c>
      <c r="E130" s="45"/>
      <c r="F130" s="14">
        <f>0+3212717.47</f>
        <v>3212717.47</v>
      </c>
      <c r="G130" s="15">
        <f t="shared" si="4"/>
        <v>0.27815735670995673</v>
      </c>
      <c r="I130" t="s">
        <v>76</v>
      </c>
    </row>
    <row r="131" spans="1:9" s="30" customFormat="1" ht="15.75" customHeight="1">
      <c r="A131" s="5" t="s">
        <v>54</v>
      </c>
      <c r="B131" s="42" t="s">
        <v>55</v>
      </c>
      <c r="C131" s="42"/>
      <c r="D131" s="43">
        <f>D132</f>
        <v>600000</v>
      </c>
      <c r="E131" s="43"/>
      <c r="F131" s="22">
        <f>F132</f>
        <v>149117.01</v>
      </c>
      <c r="G131" s="23">
        <f t="shared" si="4"/>
        <v>0.24852835000000001</v>
      </c>
    </row>
    <row r="132" spans="1:9" ht="29.25" customHeight="1">
      <c r="A132" s="4" t="s">
        <v>46</v>
      </c>
      <c r="B132" s="44" t="s">
        <v>47</v>
      </c>
      <c r="C132" s="44"/>
      <c r="D132" s="45">
        <v>600000</v>
      </c>
      <c r="E132" s="45"/>
      <c r="F132" s="14">
        <v>149117.01</v>
      </c>
      <c r="G132" s="15">
        <f t="shared" si="4"/>
        <v>0.24852835000000001</v>
      </c>
    </row>
    <row r="133" spans="1:9" s="30" customFormat="1" ht="15" customHeight="1">
      <c r="A133" s="5" t="s">
        <v>56</v>
      </c>
      <c r="B133" s="42" t="s">
        <v>33</v>
      </c>
      <c r="C133" s="42"/>
      <c r="D133" s="43">
        <f>D134+D135+D136+D137</f>
        <v>3616700</v>
      </c>
      <c r="E133" s="43"/>
      <c r="F133" s="29">
        <f>F134+F135+F136+F137</f>
        <v>401955.35</v>
      </c>
      <c r="G133" s="23">
        <f t="shared" ref="G133:G138" si="5">F133/D133</f>
        <v>0.11113870379074847</v>
      </c>
    </row>
    <row r="134" spans="1:9" ht="15" customHeight="1">
      <c r="A134" s="4" t="s">
        <v>8</v>
      </c>
      <c r="B134" s="44" t="s">
        <v>9</v>
      </c>
      <c r="C134" s="44"/>
      <c r="D134" s="45">
        <v>550000</v>
      </c>
      <c r="E134" s="45"/>
      <c r="F134" s="11">
        <v>5100</v>
      </c>
      <c r="G134" s="15">
        <f t="shared" si="5"/>
        <v>9.2727272727272728E-3</v>
      </c>
    </row>
    <row r="135" spans="1:9" ht="15" customHeight="1">
      <c r="A135" s="4" t="s">
        <v>10</v>
      </c>
      <c r="B135" s="44" t="s">
        <v>11</v>
      </c>
      <c r="C135" s="44"/>
      <c r="D135" s="45">
        <v>966700</v>
      </c>
      <c r="E135" s="45"/>
      <c r="F135" s="11">
        <v>58183.35</v>
      </c>
      <c r="G135" s="15">
        <f t="shared" si="5"/>
        <v>6.0187596979414504E-2</v>
      </c>
    </row>
    <row r="136" spans="1:9" ht="30" customHeight="1">
      <c r="A136" s="4" t="s">
        <v>34</v>
      </c>
      <c r="B136" s="44" t="s">
        <v>35</v>
      </c>
      <c r="C136" s="44"/>
      <c r="D136" s="45">
        <v>700000</v>
      </c>
      <c r="E136" s="45"/>
      <c r="F136" s="11">
        <v>0</v>
      </c>
      <c r="G136" s="15">
        <f t="shared" si="5"/>
        <v>0</v>
      </c>
    </row>
    <row r="137" spans="1:9" ht="30" customHeight="1">
      <c r="A137" s="4" t="s">
        <v>46</v>
      </c>
      <c r="B137" s="44" t="s">
        <v>47</v>
      </c>
      <c r="C137" s="44"/>
      <c r="D137" s="45">
        <v>1400000</v>
      </c>
      <c r="E137" s="45"/>
      <c r="F137" s="11">
        <v>338672</v>
      </c>
      <c r="G137" s="15">
        <f t="shared" si="5"/>
        <v>0.24190857142857142</v>
      </c>
      <c r="I137" t="s">
        <v>77</v>
      </c>
    </row>
    <row r="138" spans="1:9" s="34" customFormat="1" ht="18.75" customHeight="1">
      <c r="A138" s="7" t="s">
        <v>57</v>
      </c>
      <c r="B138" s="54" t="s">
        <v>58</v>
      </c>
      <c r="C138" s="54"/>
      <c r="D138" s="55">
        <f>D5+D15+D103+D105+D108+D114+D118+D120+D124+D126+D128+D131+D133</f>
        <v>75530400</v>
      </c>
      <c r="E138" s="55"/>
      <c r="F138" s="33">
        <f>F5+F15+F103+F105+F108+F114+F118+F120+F124+F126+F128+F131+F133</f>
        <v>18085505.940000001</v>
      </c>
      <c r="G138" s="23">
        <f t="shared" si="5"/>
        <v>0.2394467120523657</v>
      </c>
    </row>
    <row r="139" spans="1:9" ht="18.75" customHeight="1">
      <c r="A139" s="2"/>
      <c r="B139" s="2"/>
      <c r="C139" s="2"/>
      <c r="D139" s="12"/>
      <c r="E139" s="12"/>
      <c r="F139" s="12"/>
    </row>
    <row r="140" spans="1:9" ht="17.100000000000001" customHeight="1">
      <c r="A140" s="52" t="s">
        <v>63</v>
      </c>
      <c r="B140" s="52"/>
      <c r="C140" s="52"/>
      <c r="D140" s="53" t="s">
        <v>59</v>
      </c>
      <c r="E140" s="53"/>
      <c r="F140" s="53"/>
    </row>
    <row r="141" spans="1:9" ht="16.5" customHeight="1">
      <c r="A141" s="52"/>
      <c r="B141" s="52"/>
      <c r="C141" s="52"/>
      <c r="D141" s="12"/>
      <c r="E141" s="12"/>
      <c r="F141" s="12"/>
    </row>
    <row r="142" spans="1:9" ht="381.95" customHeight="1"/>
    <row r="143" spans="1:9" ht="12" customHeight="1">
      <c r="C143" s="1" t="s">
        <v>60</v>
      </c>
    </row>
  </sheetData>
  <mergeCells count="274">
    <mergeCell ref="B81:C81"/>
    <mergeCell ref="D81:E81"/>
    <mergeCell ref="B82:C82"/>
    <mergeCell ref="D82:E82"/>
    <mergeCell ref="B83:C83"/>
    <mergeCell ref="D83:E83"/>
    <mergeCell ref="B84:C84"/>
    <mergeCell ref="D84:E84"/>
    <mergeCell ref="B73:C73"/>
    <mergeCell ref="D73:E73"/>
    <mergeCell ref="B74:C74"/>
    <mergeCell ref="D74:E74"/>
    <mergeCell ref="B75:C75"/>
    <mergeCell ref="D75:E75"/>
    <mergeCell ref="B76:C76"/>
    <mergeCell ref="D76:E76"/>
    <mergeCell ref="B102:C102"/>
    <mergeCell ref="D102:E102"/>
    <mergeCell ref="B99:C99"/>
    <mergeCell ref="D99:E99"/>
    <mergeCell ref="B100:C100"/>
    <mergeCell ref="D100:E100"/>
    <mergeCell ref="B101:C101"/>
    <mergeCell ref="D101:E101"/>
    <mergeCell ref="B96:C96"/>
    <mergeCell ref="D96:E96"/>
    <mergeCell ref="B97:C97"/>
    <mergeCell ref="D97:E97"/>
    <mergeCell ref="B98:C98"/>
    <mergeCell ref="D98:E98"/>
    <mergeCell ref="B92:C92"/>
    <mergeCell ref="D92:E92"/>
    <mergeCell ref="B93:C93"/>
    <mergeCell ref="D93:E93"/>
    <mergeCell ref="B94:C94"/>
    <mergeCell ref="D94:E94"/>
    <mergeCell ref="B95:C95"/>
    <mergeCell ref="D95:E95"/>
    <mergeCell ref="B61:C61"/>
    <mergeCell ref="D61:E61"/>
    <mergeCell ref="B62:C62"/>
    <mergeCell ref="D62:E62"/>
    <mergeCell ref="B70:C70"/>
    <mergeCell ref="D70:E70"/>
    <mergeCell ref="B91:C91"/>
    <mergeCell ref="D91:E91"/>
    <mergeCell ref="B88:C88"/>
    <mergeCell ref="D88:E88"/>
    <mergeCell ref="B89:C89"/>
    <mergeCell ref="D89:E89"/>
    <mergeCell ref="B90:C90"/>
    <mergeCell ref="D90:E90"/>
    <mergeCell ref="B85:C85"/>
    <mergeCell ref="D85:E85"/>
    <mergeCell ref="B86:C86"/>
    <mergeCell ref="D86:E86"/>
    <mergeCell ref="B87:C87"/>
    <mergeCell ref="D87:E87"/>
    <mergeCell ref="B71:C71"/>
    <mergeCell ref="D71:E71"/>
    <mergeCell ref="B72:C72"/>
    <mergeCell ref="D72:E72"/>
    <mergeCell ref="B49:C49"/>
    <mergeCell ref="D49:E49"/>
    <mergeCell ref="B50:C50"/>
    <mergeCell ref="D50:E50"/>
    <mergeCell ref="B51:C51"/>
    <mergeCell ref="D51:E51"/>
    <mergeCell ref="B59:C59"/>
    <mergeCell ref="D59:E59"/>
    <mergeCell ref="B80:C80"/>
    <mergeCell ref="D80:E80"/>
    <mergeCell ref="B77:C77"/>
    <mergeCell ref="D77:E77"/>
    <mergeCell ref="B78:C78"/>
    <mergeCell ref="D78:E78"/>
    <mergeCell ref="B79:C79"/>
    <mergeCell ref="D79:E79"/>
    <mergeCell ref="B60:C60"/>
    <mergeCell ref="D60:E60"/>
    <mergeCell ref="B69:C69"/>
    <mergeCell ref="D69:E69"/>
    <mergeCell ref="B66:C66"/>
    <mergeCell ref="D66:E66"/>
    <mergeCell ref="B67:C67"/>
    <mergeCell ref="D67:E67"/>
    <mergeCell ref="B68:C68"/>
    <mergeCell ref="D68:E68"/>
    <mergeCell ref="B63:C63"/>
    <mergeCell ref="D63:E63"/>
    <mergeCell ref="B64:C64"/>
    <mergeCell ref="D64:E64"/>
    <mergeCell ref="B65:C65"/>
    <mergeCell ref="D65:E65"/>
    <mergeCell ref="B37:C37"/>
    <mergeCell ref="D37:E37"/>
    <mergeCell ref="B58:C58"/>
    <mergeCell ref="D58:E58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B38:C38"/>
    <mergeCell ref="D38:E38"/>
    <mergeCell ref="B39:C39"/>
    <mergeCell ref="D39:E39"/>
    <mergeCell ref="B40:C40"/>
    <mergeCell ref="D40:E40"/>
    <mergeCell ref="B48:C48"/>
    <mergeCell ref="D48:E48"/>
    <mergeCell ref="D29:E29"/>
    <mergeCell ref="D26:E26"/>
    <mergeCell ref="B47:C47"/>
    <mergeCell ref="D47:E47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B26:C26"/>
    <mergeCell ref="B36:C36"/>
    <mergeCell ref="D36:E36"/>
    <mergeCell ref="B33:C33"/>
    <mergeCell ref="D33:E33"/>
    <mergeCell ref="B34:C34"/>
    <mergeCell ref="D34:E34"/>
    <mergeCell ref="B35:C35"/>
    <mergeCell ref="B128:C128"/>
    <mergeCell ref="D128:E128"/>
    <mergeCell ref="B129:C129"/>
    <mergeCell ref="D129:E129"/>
    <mergeCell ref="B130:C130"/>
    <mergeCell ref="D130:E130"/>
    <mergeCell ref="B125:C125"/>
    <mergeCell ref="D125:E125"/>
    <mergeCell ref="B126:C126"/>
    <mergeCell ref="D126:E126"/>
    <mergeCell ref="B127:C127"/>
    <mergeCell ref="D127:E127"/>
    <mergeCell ref="A140:C141"/>
    <mergeCell ref="D140:F140"/>
    <mergeCell ref="B134:C134"/>
    <mergeCell ref="D134:E134"/>
    <mergeCell ref="B135:C135"/>
    <mergeCell ref="D135:E135"/>
    <mergeCell ref="B136:C136"/>
    <mergeCell ref="D136:E136"/>
    <mergeCell ref="B131:C131"/>
    <mergeCell ref="D131:E131"/>
    <mergeCell ref="B132:C132"/>
    <mergeCell ref="D132:E132"/>
    <mergeCell ref="B133:C133"/>
    <mergeCell ref="D133:E133"/>
    <mergeCell ref="B137:C137"/>
    <mergeCell ref="D137:E137"/>
    <mergeCell ref="B138:C138"/>
    <mergeCell ref="D138:E138"/>
    <mergeCell ref="B123:C123"/>
    <mergeCell ref="D123:E123"/>
    <mergeCell ref="B124:C124"/>
    <mergeCell ref="D124:E124"/>
    <mergeCell ref="B119:C119"/>
    <mergeCell ref="D119:E119"/>
    <mergeCell ref="B120:C120"/>
    <mergeCell ref="D120:E120"/>
    <mergeCell ref="B121:C121"/>
    <mergeCell ref="D121:E121"/>
    <mergeCell ref="B122:C122"/>
    <mergeCell ref="D122:E122"/>
    <mergeCell ref="B116:C116"/>
    <mergeCell ref="D116:E116"/>
    <mergeCell ref="B117:C117"/>
    <mergeCell ref="D117:E117"/>
    <mergeCell ref="B118:C118"/>
    <mergeCell ref="D118:E118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B107:C107"/>
    <mergeCell ref="D107:E107"/>
    <mergeCell ref="B108:C108"/>
    <mergeCell ref="D108:E108"/>
    <mergeCell ref="B109:C109"/>
    <mergeCell ref="D109:E109"/>
    <mergeCell ref="B104:C104"/>
    <mergeCell ref="D104:E104"/>
    <mergeCell ref="B105:C105"/>
    <mergeCell ref="D105:E105"/>
    <mergeCell ref="B106:C106"/>
    <mergeCell ref="D106:E106"/>
    <mergeCell ref="B24:C24"/>
    <mergeCell ref="D24:E24"/>
    <mergeCell ref="B25:C25"/>
    <mergeCell ref="D25:E25"/>
    <mergeCell ref="B103:C103"/>
    <mergeCell ref="D103:E103"/>
    <mergeCell ref="D32:E32"/>
    <mergeCell ref="B27:C27"/>
    <mergeCell ref="D27:E27"/>
    <mergeCell ref="B28:C28"/>
    <mergeCell ref="D28:E28"/>
    <mergeCell ref="B29:C29"/>
    <mergeCell ref="D35:E35"/>
    <mergeCell ref="B30:C30"/>
    <mergeCell ref="D30:E30"/>
    <mergeCell ref="B31:C31"/>
    <mergeCell ref="D31:E31"/>
    <mergeCell ref="B32:C32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B6:C6"/>
    <mergeCell ref="D6:E6"/>
    <mergeCell ref="B7:C7"/>
    <mergeCell ref="D7:E7"/>
    <mergeCell ref="B8:C8"/>
    <mergeCell ref="D8:E8"/>
    <mergeCell ref="B15:C15"/>
    <mergeCell ref="D15:E15"/>
    <mergeCell ref="A2:G2"/>
    <mergeCell ref="A3:G3"/>
    <mergeCell ref="B4:C4"/>
    <mergeCell ref="D4:E4"/>
    <mergeCell ref="B5:C5"/>
    <mergeCell ref="D5:E5"/>
    <mergeCell ref="B9:C9"/>
    <mergeCell ref="D9:E9"/>
    <mergeCell ref="B10:C10"/>
    <mergeCell ref="D10:E10"/>
  </mergeCells>
  <pageMargins left="0.25" right="0.30694444444444446" top="0.25" bottom="0.25" header="0.3" footer="0.3"/>
  <pageSetup paperSize="9" scale="47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143"/>
  <sheetViews>
    <sheetView showGridLines="0" tabSelected="1" view="pageBreakPreview" zoomScale="60" zoomScaleNormal="100" workbookViewId="0">
      <selection activeCell="L107" sqref="L107"/>
    </sheetView>
  </sheetViews>
  <sheetFormatPr defaultRowHeight="15"/>
  <cols>
    <col min="1" max="1" width="7" customWidth="1"/>
    <col min="2" max="2" width="28.28515625" customWidth="1"/>
    <col min="3" max="3" width="35.42578125" customWidth="1"/>
    <col min="4" max="4" width="8.28515625" style="9" customWidth="1"/>
    <col min="5" max="5" width="9.5703125" style="9" customWidth="1"/>
    <col min="6" max="6" width="19.28515625" style="10" customWidth="1"/>
    <col min="7" max="7" width="13.140625" style="27" customWidth="1"/>
    <col min="8" max="8" width="4.85546875" customWidth="1"/>
  </cols>
  <sheetData>
    <row r="1" spans="1:7" ht="12" customHeight="1"/>
    <row r="2" spans="1:7" ht="20.25" customHeight="1">
      <c r="A2" s="36" t="s">
        <v>62</v>
      </c>
      <c r="B2" s="36"/>
      <c r="C2" s="36"/>
      <c r="D2" s="36"/>
      <c r="E2" s="36"/>
      <c r="F2" s="36"/>
      <c r="G2" s="36"/>
    </row>
    <row r="3" spans="1:7" ht="20.25" customHeight="1">
      <c r="A3" s="37" t="s">
        <v>0</v>
      </c>
      <c r="B3" s="37"/>
      <c r="C3" s="37"/>
      <c r="D3" s="37"/>
      <c r="E3" s="37"/>
      <c r="F3" s="37"/>
      <c r="G3" s="37"/>
    </row>
    <row r="4" spans="1:7" s="13" customFormat="1" ht="45.75" customHeight="1">
      <c r="A4" s="6" t="s">
        <v>1</v>
      </c>
      <c r="B4" s="38" t="s">
        <v>61</v>
      </c>
      <c r="C4" s="39"/>
      <c r="D4" s="40" t="s">
        <v>64</v>
      </c>
      <c r="E4" s="41"/>
      <c r="F4" s="8" t="s">
        <v>65</v>
      </c>
      <c r="G4" s="28" t="s">
        <v>66</v>
      </c>
    </row>
    <row r="5" spans="1:7" s="30" customFormat="1" ht="57.75" customHeight="1">
      <c r="A5" s="3" t="s">
        <v>2</v>
      </c>
      <c r="B5" s="42" t="s">
        <v>3</v>
      </c>
      <c r="C5" s="42"/>
      <c r="D5" s="43">
        <f>D6+D7+D8+D9+D10+D11+D12+D13+D14</f>
        <v>13823000</v>
      </c>
      <c r="E5" s="43"/>
      <c r="F5" s="29">
        <f>F6+F7+F8+F9+F10+F11+F12+F13+F14</f>
        <v>2952279.0300000003</v>
      </c>
      <c r="G5" s="23">
        <f t="shared" ref="G5:G68" si="0">F5/D5</f>
        <v>0.2135773008753527</v>
      </c>
    </row>
    <row r="6" spans="1:7" ht="15" customHeight="1">
      <c r="A6" s="4" t="s">
        <v>4</v>
      </c>
      <c r="B6" s="44" t="s">
        <v>5</v>
      </c>
      <c r="C6" s="44"/>
      <c r="D6" s="45">
        <v>9050000</v>
      </c>
      <c r="E6" s="45"/>
      <c r="F6" s="11">
        <v>1863447.71</v>
      </c>
      <c r="G6" s="15">
        <f t="shared" si="0"/>
        <v>0.20590582430939225</v>
      </c>
    </row>
    <row r="7" spans="1:7" ht="15" customHeight="1">
      <c r="A7" s="4" t="s">
        <v>6</v>
      </c>
      <c r="B7" s="44" t="s">
        <v>7</v>
      </c>
      <c r="C7" s="44"/>
      <c r="D7" s="45">
        <v>1991000</v>
      </c>
      <c r="E7" s="45"/>
      <c r="F7" s="11">
        <v>411796.04</v>
      </c>
      <c r="G7" s="15">
        <f t="shared" si="0"/>
        <v>0.20682874937217477</v>
      </c>
    </row>
    <row r="8" spans="1:7" ht="15" customHeight="1">
      <c r="A8" s="4" t="s">
        <v>8</v>
      </c>
      <c r="B8" s="44" t="s">
        <v>9</v>
      </c>
      <c r="C8" s="44"/>
      <c r="D8" s="45">
        <v>800000</v>
      </c>
      <c r="E8" s="45"/>
      <c r="F8" s="11">
        <v>351655.49</v>
      </c>
      <c r="G8" s="15">
        <f t="shared" si="0"/>
        <v>0.4395693625</v>
      </c>
    </row>
    <row r="9" spans="1:7" ht="15" customHeight="1">
      <c r="A9" s="4" t="s">
        <v>10</v>
      </c>
      <c r="B9" s="44" t="s">
        <v>11</v>
      </c>
      <c r="C9" s="44"/>
      <c r="D9" s="45">
        <v>700000</v>
      </c>
      <c r="E9" s="45"/>
      <c r="F9" s="11">
        <v>101543.56</v>
      </c>
      <c r="G9" s="15">
        <f t="shared" si="0"/>
        <v>0.14506222857142856</v>
      </c>
    </row>
    <row r="10" spans="1:7" ht="15" customHeight="1">
      <c r="A10" s="4" t="s">
        <v>12</v>
      </c>
      <c r="B10" s="44" t="s">
        <v>13</v>
      </c>
      <c r="C10" s="44"/>
      <c r="D10" s="45">
        <v>10000</v>
      </c>
      <c r="E10" s="45"/>
      <c r="F10" s="11">
        <v>0</v>
      </c>
      <c r="G10" s="15">
        <f t="shared" si="0"/>
        <v>0</v>
      </c>
    </row>
    <row r="11" spans="1:7" ht="15" customHeight="1">
      <c r="A11" s="4" t="s">
        <v>14</v>
      </c>
      <c r="B11" s="44" t="s">
        <v>15</v>
      </c>
      <c r="C11" s="44"/>
      <c r="D11" s="45">
        <v>12000</v>
      </c>
      <c r="E11" s="45"/>
      <c r="F11" s="11">
        <v>955.84</v>
      </c>
      <c r="G11" s="15">
        <f t="shared" si="0"/>
        <v>7.965333333333334E-2</v>
      </c>
    </row>
    <row r="12" spans="1:7" ht="15" customHeight="1">
      <c r="A12" s="4" t="s">
        <v>16</v>
      </c>
      <c r="B12" s="44" t="s">
        <v>17</v>
      </c>
      <c r="C12" s="44"/>
      <c r="D12" s="45">
        <v>600000</v>
      </c>
      <c r="E12" s="45"/>
      <c r="F12" s="11">
        <v>81102.960000000006</v>
      </c>
      <c r="G12" s="15">
        <f t="shared" si="0"/>
        <v>0.1351716</v>
      </c>
    </row>
    <row r="13" spans="1:7" ht="15" customHeight="1">
      <c r="A13" s="4" t="s">
        <v>18</v>
      </c>
      <c r="B13" s="44" t="s">
        <v>19</v>
      </c>
      <c r="C13" s="44"/>
      <c r="D13" s="45">
        <v>600000</v>
      </c>
      <c r="E13" s="45"/>
      <c r="F13" s="11">
        <v>87562.94</v>
      </c>
      <c r="G13" s="15">
        <f t="shared" si="0"/>
        <v>0.14593823333333333</v>
      </c>
    </row>
    <row r="14" spans="1:7" ht="15" customHeight="1">
      <c r="A14" s="4" t="s">
        <v>20</v>
      </c>
      <c r="B14" s="44" t="s">
        <v>21</v>
      </c>
      <c r="C14" s="44"/>
      <c r="D14" s="45">
        <v>60000</v>
      </c>
      <c r="E14" s="45"/>
      <c r="F14" s="11">
        <v>54214.49</v>
      </c>
      <c r="G14" s="15">
        <f t="shared" si="0"/>
        <v>0.90357483333333333</v>
      </c>
    </row>
    <row r="15" spans="1:7" s="24" customFormat="1" ht="15" customHeight="1">
      <c r="A15" s="21" t="s">
        <v>22</v>
      </c>
      <c r="B15" s="62" t="s">
        <v>23</v>
      </c>
      <c r="C15" s="62"/>
      <c r="D15" s="63">
        <f>D26+D37+D48+D59+D70+D81+D92</f>
        <v>28397200</v>
      </c>
      <c r="E15" s="63"/>
      <c r="F15" s="22">
        <f t="shared" ref="F15:F25" si="1">F26+F37+F48+F59+F70+F81+F92</f>
        <v>6456019.8399999999</v>
      </c>
      <c r="G15" s="23">
        <f t="shared" si="0"/>
        <v>0.22734705675207414</v>
      </c>
    </row>
    <row r="16" spans="1:7" s="16" customFormat="1" ht="15" customHeight="1">
      <c r="A16" s="35" t="s">
        <v>4</v>
      </c>
      <c r="B16" s="60" t="s">
        <v>5</v>
      </c>
      <c r="C16" s="60"/>
      <c r="D16" s="61">
        <v>16742100</v>
      </c>
      <c r="E16" s="61"/>
      <c r="F16" s="14">
        <f t="shared" si="1"/>
        <v>4099247.06</v>
      </c>
      <c r="G16" s="15">
        <f t="shared" si="0"/>
        <v>0.24484664767263367</v>
      </c>
    </row>
    <row r="17" spans="1:7" s="16" customFormat="1" ht="15" customHeight="1">
      <c r="A17" s="35" t="s">
        <v>6</v>
      </c>
      <c r="B17" s="60" t="s">
        <v>7</v>
      </c>
      <c r="C17" s="60"/>
      <c r="D17" s="61">
        <v>3727280</v>
      </c>
      <c r="E17" s="61"/>
      <c r="F17" s="14">
        <f t="shared" si="1"/>
        <v>919953.04</v>
      </c>
      <c r="G17" s="15">
        <f t="shared" si="0"/>
        <v>0.24681618767573138</v>
      </c>
    </row>
    <row r="18" spans="1:7" s="16" customFormat="1" ht="15" customHeight="1">
      <c r="A18" s="35" t="s">
        <v>8</v>
      </c>
      <c r="B18" s="60" t="s">
        <v>9</v>
      </c>
      <c r="C18" s="60"/>
      <c r="D18" s="61">
        <v>821810</v>
      </c>
      <c r="E18" s="61"/>
      <c r="F18" s="14">
        <f t="shared" si="1"/>
        <v>98416.440000000017</v>
      </c>
      <c r="G18" s="15">
        <f t="shared" si="0"/>
        <v>0.11975570995728942</v>
      </c>
    </row>
    <row r="19" spans="1:7" s="16" customFormat="1" ht="15" customHeight="1">
      <c r="A19" s="35" t="s">
        <v>24</v>
      </c>
      <c r="B19" s="60" t="s">
        <v>25</v>
      </c>
      <c r="C19" s="60"/>
      <c r="D19" s="61">
        <v>39000</v>
      </c>
      <c r="E19" s="61"/>
      <c r="F19" s="14">
        <f t="shared" si="1"/>
        <v>3085.75</v>
      </c>
      <c r="G19" s="15">
        <f t="shared" si="0"/>
        <v>7.9121794871794868E-2</v>
      </c>
    </row>
    <row r="20" spans="1:7" s="16" customFormat="1" ht="15" customHeight="1">
      <c r="A20" s="35" t="s">
        <v>26</v>
      </c>
      <c r="B20" s="60" t="s">
        <v>27</v>
      </c>
      <c r="C20" s="60"/>
      <c r="D20" s="61">
        <v>3058420</v>
      </c>
      <c r="E20" s="61"/>
      <c r="F20" s="14">
        <f t="shared" si="1"/>
        <v>607348.6100000001</v>
      </c>
      <c r="G20" s="15">
        <f t="shared" si="0"/>
        <v>0.19858247395714129</v>
      </c>
    </row>
    <row r="21" spans="1:7" s="16" customFormat="1" ht="15" customHeight="1">
      <c r="A21" s="35" t="s">
        <v>10</v>
      </c>
      <c r="B21" s="60" t="s">
        <v>11</v>
      </c>
      <c r="C21" s="60"/>
      <c r="D21" s="61">
        <v>541100</v>
      </c>
      <c r="E21" s="61"/>
      <c r="F21" s="14">
        <f t="shared" si="1"/>
        <v>125465.3</v>
      </c>
      <c r="G21" s="15">
        <f t="shared" si="0"/>
        <v>0.23187081870264278</v>
      </c>
    </row>
    <row r="22" spans="1:7" s="16" customFormat="1" ht="15" customHeight="1">
      <c r="A22" s="35" t="s">
        <v>12</v>
      </c>
      <c r="B22" s="60" t="s">
        <v>13</v>
      </c>
      <c r="C22" s="60"/>
      <c r="D22" s="61">
        <v>23600</v>
      </c>
      <c r="E22" s="61"/>
      <c r="F22" s="14">
        <f t="shared" si="1"/>
        <v>920</v>
      </c>
      <c r="G22" s="15">
        <f t="shared" si="0"/>
        <v>3.898305084745763E-2</v>
      </c>
    </row>
    <row r="23" spans="1:7" s="16" customFormat="1" ht="15" customHeight="1">
      <c r="A23" s="35" t="s">
        <v>14</v>
      </c>
      <c r="B23" s="60" t="s">
        <v>15</v>
      </c>
      <c r="C23" s="60"/>
      <c r="D23" s="61">
        <v>192900</v>
      </c>
      <c r="E23" s="61"/>
      <c r="F23" s="14">
        <f t="shared" si="1"/>
        <v>28260.560000000005</v>
      </c>
      <c r="G23" s="15">
        <f t="shared" si="0"/>
        <v>0.14650368066355626</v>
      </c>
    </row>
    <row r="24" spans="1:7" s="16" customFormat="1" ht="15" customHeight="1">
      <c r="A24" s="35" t="s">
        <v>16</v>
      </c>
      <c r="B24" s="60" t="s">
        <v>17</v>
      </c>
      <c r="C24" s="60"/>
      <c r="D24" s="61">
        <v>713400</v>
      </c>
      <c r="E24" s="61"/>
      <c r="F24" s="14">
        <f t="shared" si="1"/>
        <v>160819.38999999998</v>
      </c>
      <c r="G24" s="15">
        <f t="shared" si="0"/>
        <v>0.22542667507709557</v>
      </c>
    </row>
    <row r="25" spans="1:7" s="16" customFormat="1" ht="15" customHeight="1">
      <c r="A25" s="35" t="s">
        <v>18</v>
      </c>
      <c r="B25" s="60" t="s">
        <v>19</v>
      </c>
      <c r="C25" s="60"/>
      <c r="D25" s="61">
        <v>2537590</v>
      </c>
      <c r="E25" s="61"/>
      <c r="F25" s="14">
        <f t="shared" si="1"/>
        <v>412503.69</v>
      </c>
      <c r="G25" s="15">
        <f t="shared" si="0"/>
        <v>0.16255726496400127</v>
      </c>
    </row>
    <row r="26" spans="1:7" s="24" customFormat="1" ht="15" hidden="1" customHeight="1">
      <c r="A26" s="21">
        <v>1010</v>
      </c>
      <c r="B26" s="57" t="s">
        <v>67</v>
      </c>
      <c r="C26" s="58"/>
      <c r="D26" s="56">
        <f>D27+D28+D29+D30+D31+D32+D33+D34+D35+D36</f>
        <v>1499500</v>
      </c>
      <c r="E26" s="56"/>
      <c r="F26" s="22">
        <f>F27+F28+F29+F30+F31+F32+F33+F34+F35+F36</f>
        <v>446590.44</v>
      </c>
      <c r="G26" s="23">
        <f t="shared" si="0"/>
        <v>0.29782623541180392</v>
      </c>
    </row>
    <row r="27" spans="1:7" s="16" customFormat="1" ht="15" hidden="1" customHeight="1">
      <c r="A27" s="25" t="s">
        <v>4</v>
      </c>
      <c r="B27" s="51" t="s">
        <v>5</v>
      </c>
      <c r="C27" s="51"/>
      <c r="D27" s="50">
        <v>826000</v>
      </c>
      <c r="E27" s="50"/>
      <c r="F27" s="14">
        <v>225300</v>
      </c>
      <c r="G27" s="15">
        <f t="shared" si="0"/>
        <v>0.27276029055690071</v>
      </c>
    </row>
    <row r="28" spans="1:7" s="16" customFormat="1" ht="15" hidden="1" customHeight="1">
      <c r="A28" s="25" t="s">
        <v>6</v>
      </c>
      <c r="B28" s="51" t="s">
        <v>7</v>
      </c>
      <c r="C28" s="51"/>
      <c r="D28" s="50">
        <v>181750</v>
      </c>
      <c r="E28" s="50"/>
      <c r="F28" s="14">
        <v>49575</v>
      </c>
      <c r="G28" s="15">
        <f t="shared" si="0"/>
        <v>0.27276478679504812</v>
      </c>
    </row>
    <row r="29" spans="1:7" s="16" customFormat="1" ht="15" hidden="1" customHeight="1">
      <c r="A29" s="25" t="s">
        <v>8</v>
      </c>
      <c r="B29" s="51" t="s">
        <v>9</v>
      </c>
      <c r="C29" s="51"/>
      <c r="D29" s="50">
        <v>84250</v>
      </c>
      <c r="E29" s="50"/>
      <c r="F29" s="14">
        <v>6719.3</v>
      </c>
      <c r="G29" s="15">
        <f t="shared" si="0"/>
        <v>7.9754302670623153E-2</v>
      </c>
    </row>
    <row r="30" spans="1:7" s="16" customFormat="1" ht="15" hidden="1" customHeight="1">
      <c r="A30" s="25" t="s">
        <v>24</v>
      </c>
      <c r="B30" s="51" t="s">
        <v>25</v>
      </c>
      <c r="C30" s="51"/>
      <c r="D30" s="50">
        <v>5000</v>
      </c>
      <c r="E30" s="50"/>
      <c r="F30" s="14">
        <v>0</v>
      </c>
      <c r="G30" s="15">
        <f t="shared" si="0"/>
        <v>0</v>
      </c>
    </row>
    <row r="31" spans="1:7" s="16" customFormat="1" ht="15" hidden="1" customHeight="1">
      <c r="A31" s="25" t="s">
        <v>26</v>
      </c>
      <c r="B31" s="51" t="s">
        <v>27</v>
      </c>
      <c r="C31" s="51"/>
      <c r="D31" s="50">
        <v>130000</v>
      </c>
      <c r="E31" s="50"/>
      <c r="F31" s="14">
        <v>38835.68</v>
      </c>
      <c r="G31" s="15">
        <f t="shared" si="0"/>
        <v>0.298736</v>
      </c>
    </row>
    <row r="32" spans="1:7" s="16" customFormat="1" ht="15" hidden="1" customHeight="1">
      <c r="A32" s="25" t="s">
        <v>10</v>
      </c>
      <c r="B32" s="51" t="s">
        <v>11</v>
      </c>
      <c r="C32" s="51"/>
      <c r="D32" s="50">
        <v>51000</v>
      </c>
      <c r="E32" s="50"/>
      <c r="F32" s="14">
        <v>10523.2</v>
      </c>
      <c r="G32" s="15">
        <f t="shared" si="0"/>
        <v>0.20633725490196081</v>
      </c>
    </row>
    <row r="33" spans="1:7" s="16" customFormat="1" ht="15" hidden="1" customHeight="1">
      <c r="A33" s="25" t="s">
        <v>12</v>
      </c>
      <c r="B33" s="51" t="s">
        <v>13</v>
      </c>
      <c r="C33" s="51"/>
      <c r="D33" s="50">
        <v>3000</v>
      </c>
      <c r="E33" s="50"/>
      <c r="F33" s="14">
        <v>460</v>
      </c>
      <c r="G33" s="15">
        <f t="shared" si="0"/>
        <v>0.15333333333333332</v>
      </c>
    </row>
    <row r="34" spans="1:7" s="16" customFormat="1" ht="15" hidden="1" customHeight="1">
      <c r="A34" s="25" t="s">
        <v>14</v>
      </c>
      <c r="B34" s="51" t="s">
        <v>15</v>
      </c>
      <c r="C34" s="51"/>
      <c r="D34" s="50">
        <v>4500</v>
      </c>
      <c r="E34" s="50"/>
      <c r="F34" s="14">
        <v>1116.05</v>
      </c>
      <c r="G34" s="15">
        <f t="shared" si="0"/>
        <v>0.2480111111111111</v>
      </c>
    </row>
    <row r="35" spans="1:7" s="16" customFormat="1" ht="15" hidden="1" customHeight="1">
      <c r="A35" s="25" t="s">
        <v>16</v>
      </c>
      <c r="B35" s="51" t="s">
        <v>17</v>
      </c>
      <c r="C35" s="51"/>
      <c r="D35" s="50">
        <v>30000</v>
      </c>
      <c r="E35" s="50"/>
      <c r="F35" s="14">
        <v>7500</v>
      </c>
      <c r="G35" s="15">
        <f t="shared" si="0"/>
        <v>0.25</v>
      </c>
    </row>
    <row r="36" spans="1:7" s="16" customFormat="1" ht="15" hidden="1" customHeight="1">
      <c r="A36" s="25" t="s">
        <v>18</v>
      </c>
      <c r="B36" s="51" t="s">
        <v>19</v>
      </c>
      <c r="C36" s="51"/>
      <c r="D36" s="50">
        <v>184000</v>
      </c>
      <c r="E36" s="50"/>
      <c r="F36" s="14">
        <v>106561.21</v>
      </c>
      <c r="G36" s="15">
        <f t="shared" si="0"/>
        <v>0.57913701086956526</v>
      </c>
    </row>
    <row r="37" spans="1:7" s="24" customFormat="1" ht="15" hidden="1" customHeight="1">
      <c r="A37" s="26" t="s">
        <v>22</v>
      </c>
      <c r="B37" s="59" t="s">
        <v>68</v>
      </c>
      <c r="C37" s="59"/>
      <c r="D37" s="56">
        <f>D38+D39+D40+D41+D42+D43+D44+D45+D46+D47</f>
        <v>6169500</v>
      </c>
      <c r="E37" s="56"/>
      <c r="F37" s="22">
        <f>F38+F39+F40+F41+F42+F43+F44+F45+F46+F47</f>
        <v>1320190.4200000002</v>
      </c>
      <c r="G37" s="23">
        <f t="shared" si="0"/>
        <v>0.21398661479860606</v>
      </c>
    </row>
    <row r="38" spans="1:7" s="16" customFormat="1" ht="15" hidden="1" customHeight="1">
      <c r="A38" s="25" t="s">
        <v>4</v>
      </c>
      <c r="B38" s="51" t="s">
        <v>5</v>
      </c>
      <c r="C38" s="51"/>
      <c r="D38" s="50">
        <v>3609000</v>
      </c>
      <c r="E38" s="50"/>
      <c r="F38" s="14">
        <v>838437.75</v>
      </c>
      <c r="G38" s="15">
        <f t="shared" si="0"/>
        <v>0.23231857855361596</v>
      </c>
    </row>
    <row r="39" spans="1:7" s="16" customFormat="1" ht="15" hidden="1" customHeight="1">
      <c r="A39" s="25" t="s">
        <v>6</v>
      </c>
      <c r="B39" s="51" t="s">
        <v>7</v>
      </c>
      <c r="C39" s="51"/>
      <c r="D39" s="50">
        <v>818000</v>
      </c>
      <c r="E39" s="50"/>
      <c r="F39" s="14">
        <v>192268.95</v>
      </c>
      <c r="G39" s="15">
        <f t="shared" si="0"/>
        <v>0.23504761613691932</v>
      </c>
    </row>
    <row r="40" spans="1:7" s="16" customFormat="1" ht="15" hidden="1" customHeight="1">
      <c r="A40" s="25" t="s">
        <v>8</v>
      </c>
      <c r="B40" s="51" t="s">
        <v>9</v>
      </c>
      <c r="C40" s="51"/>
      <c r="D40" s="50">
        <v>102500</v>
      </c>
      <c r="E40" s="50"/>
      <c r="F40" s="14">
        <v>5946.78</v>
      </c>
      <c r="G40" s="15">
        <f t="shared" si="0"/>
        <v>5.8017365853658534E-2</v>
      </c>
    </row>
    <row r="41" spans="1:7" s="16" customFormat="1" ht="15" hidden="1" customHeight="1">
      <c r="A41" s="25" t="s">
        <v>24</v>
      </c>
      <c r="B41" s="51" t="s">
        <v>25</v>
      </c>
      <c r="C41" s="51"/>
      <c r="D41" s="50">
        <v>5000</v>
      </c>
      <c r="E41" s="50"/>
      <c r="F41" s="14">
        <v>0</v>
      </c>
      <c r="G41" s="15">
        <f t="shared" si="0"/>
        <v>0</v>
      </c>
    </row>
    <row r="42" spans="1:7" s="16" customFormat="1" ht="15" hidden="1" customHeight="1">
      <c r="A42" s="25" t="s">
        <v>26</v>
      </c>
      <c r="B42" s="51" t="s">
        <v>27</v>
      </c>
      <c r="C42" s="51"/>
      <c r="D42" s="50">
        <v>700000</v>
      </c>
      <c r="E42" s="50"/>
      <c r="F42" s="14">
        <v>158907.14000000001</v>
      </c>
      <c r="G42" s="15">
        <f t="shared" si="0"/>
        <v>0.22701020000000002</v>
      </c>
    </row>
    <row r="43" spans="1:7" s="16" customFormat="1" ht="15" hidden="1" customHeight="1">
      <c r="A43" s="25" t="s">
        <v>10</v>
      </c>
      <c r="B43" s="51" t="s">
        <v>11</v>
      </c>
      <c r="C43" s="51"/>
      <c r="D43" s="50">
        <v>100000</v>
      </c>
      <c r="E43" s="50"/>
      <c r="F43" s="14">
        <v>48295.51</v>
      </c>
      <c r="G43" s="15">
        <f t="shared" si="0"/>
        <v>0.48295510000000003</v>
      </c>
    </row>
    <row r="44" spans="1:7" s="16" customFormat="1" ht="15" hidden="1" customHeight="1">
      <c r="A44" s="25" t="s">
        <v>12</v>
      </c>
      <c r="B44" s="51" t="s">
        <v>13</v>
      </c>
      <c r="C44" s="51"/>
      <c r="D44" s="50">
        <v>5000</v>
      </c>
      <c r="E44" s="50"/>
      <c r="F44" s="14">
        <v>0</v>
      </c>
      <c r="G44" s="15">
        <f t="shared" si="0"/>
        <v>0</v>
      </c>
    </row>
    <row r="45" spans="1:7" s="16" customFormat="1" ht="15" hidden="1" customHeight="1">
      <c r="A45" s="25" t="s">
        <v>14</v>
      </c>
      <c r="B45" s="51" t="s">
        <v>15</v>
      </c>
      <c r="C45" s="51"/>
      <c r="D45" s="50">
        <v>50000</v>
      </c>
      <c r="E45" s="50"/>
      <c r="F45" s="14">
        <v>6262.08</v>
      </c>
      <c r="G45" s="15">
        <f t="shared" si="0"/>
        <v>0.12524160000000001</v>
      </c>
    </row>
    <row r="46" spans="1:7" s="16" customFormat="1" ht="15" hidden="1" customHeight="1">
      <c r="A46" s="25" t="s">
        <v>16</v>
      </c>
      <c r="B46" s="51" t="s">
        <v>17</v>
      </c>
      <c r="C46" s="51"/>
      <c r="D46" s="50">
        <v>180000</v>
      </c>
      <c r="E46" s="50"/>
      <c r="F46" s="14">
        <v>49233.06</v>
      </c>
      <c r="G46" s="15">
        <f t="shared" si="0"/>
        <v>0.27351700000000001</v>
      </c>
    </row>
    <row r="47" spans="1:7" s="16" customFormat="1" ht="15" hidden="1" customHeight="1">
      <c r="A47" s="25" t="s">
        <v>18</v>
      </c>
      <c r="B47" s="51" t="s">
        <v>19</v>
      </c>
      <c r="C47" s="51"/>
      <c r="D47" s="50">
        <v>600000</v>
      </c>
      <c r="E47" s="50"/>
      <c r="F47" s="14">
        <v>20839.150000000001</v>
      </c>
      <c r="G47" s="15">
        <f t="shared" si="0"/>
        <v>3.4731916666666668E-2</v>
      </c>
    </row>
    <row r="48" spans="1:7" s="24" customFormat="1" ht="15" hidden="1" customHeight="1">
      <c r="A48" s="26" t="s">
        <v>22</v>
      </c>
      <c r="B48" s="59" t="s">
        <v>69</v>
      </c>
      <c r="C48" s="59"/>
      <c r="D48" s="56">
        <f>D49+D50+D51+D52+D53+D54+D55+D56+D57+D58</f>
        <v>3922200</v>
      </c>
      <c r="E48" s="56"/>
      <c r="F48" s="22">
        <f>F49+F50+F51+F52+F53+F54+F55+F56+F57+F58</f>
        <v>1005842.92</v>
      </c>
      <c r="G48" s="23">
        <f t="shared" si="0"/>
        <v>0.25644865636632502</v>
      </c>
    </row>
    <row r="49" spans="1:7" s="16" customFormat="1" ht="15" hidden="1" customHeight="1">
      <c r="A49" s="25" t="s">
        <v>4</v>
      </c>
      <c r="B49" s="51" t="s">
        <v>5</v>
      </c>
      <c r="C49" s="51"/>
      <c r="D49" s="50">
        <v>2228300</v>
      </c>
      <c r="E49" s="50"/>
      <c r="F49" s="14">
        <v>584000</v>
      </c>
      <c r="G49" s="15">
        <f t="shared" si="0"/>
        <v>0.26208320244132299</v>
      </c>
    </row>
    <row r="50" spans="1:7" s="16" customFormat="1" ht="15" hidden="1" customHeight="1">
      <c r="A50" s="25" t="s">
        <v>6</v>
      </c>
      <c r="B50" s="51" t="s">
        <v>7</v>
      </c>
      <c r="C50" s="51"/>
      <c r="D50" s="50">
        <v>510200</v>
      </c>
      <c r="E50" s="50"/>
      <c r="F50" s="14">
        <v>128938.04</v>
      </c>
      <c r="G50" s="15">
        <f t="shared" si="0"/>
        <v>0.25272058016464133</v>
      </c>
    </row>
    <row r="51" spans="1:7" s="16" customFormat="1" ht="15" hidden="1" customHeight="1">
      <c r="A51" s="25" t="s">
        <v>8</v>
      </c>
      <c r="B51" s="51" t="s">
        <v>9</v>
      </c>
      <c r="C51" s="51"/>
      <c r="D51" s="50">
        <v>249300</v>
      </c>
      <c r="E51" s="50"/>
      <c r="F51" s="14">
        <v>68944.350000000006</v>
      </c>
      <c r="G51" s="15">
        <f t="shared" si="0"/>
        <v>0.27655174488567991</v>
      </c>
    </row>
    <row r="52" spans="1:7" s="16" customFormat="1" ht="15" hidden="1" customHeight="1">
      <c r="A52" s="25" t="s">
        <v>24</v>
      </c>
      <c r="B52" s="51" t="s">
        <v>25</v>
      </c>
      <c r="C52" s="51"/>
      <c r="D52" s="50">
        <v>7000</v>
      </c>
      <c r="E52" s="50"/>
      <c r="F52" s="14">
        <v>1993.75</v>
      </c>
      <c r="G52" s="15">
        <f t="shared" si="0"/>
        <v>0.28482142857142856</v>
      </c>
    </row>
    <row r="53" spans="1:7" s="16" customFormat="1" ht="15" hidden="1" customHeight="1">
      <c r="A53" s="25" t="s">
        <v>26</v>
      </c>
      <c r="B53" s="51" t="s">
        <v>27</v>
      </c>
      <c r="C53" s="51"/>
      <c r="D53" s="50">
        <v>549100</v>
      </c>
      <c r="E53" s="50"/>
      <c r="F53" s="14">
        <v>116861.48</v>
      </c>
      <c r="G53" s="15">
        <f t="shared" si="0"/>
        <v>0.21282367510471681</v>
      </c>
    </row>
    <row r="54" spans="1:7" s="16" customFormat="1" ht="15" hidden="1" customHeight="1">
      <c r="A54" s="25" t="s">
        <v>10</v>
      </c>
      <c r="B54" s="51" t="s">
        <v>11</v>
      </c>
      <c r="C54" s="51"/>
      <c r="D54" s="50">
        <v>84700</v>
      </c>
      <c r="E54" s="50"/>
      <c r="F54" s="14">
        <v>15523.31</v>
      </c>
      <c r="G54" s="15">
        <f t="shared" si="0"/>
        <v>0.18327402597402598</v>
      </c>
    </row>
    <row r="55" spans="1:7" s="16" customFormat="1" ht="15" hidden="1" customHeight="1">
      <c r="A55" s="25" t="s">
        <v>12</v>
      </c>
      <c r="B55" s="51" t="s">
        <v>13</v>
      </c>
      <c r="C55" s="51"/>
      <c r="D55" s="50">
        <v>4600</v>
      </c>
      <c r="E55" s="50"/>
      <c r="F55" s="14">
        <v>0</v>
      </c>
      <c r="G55" s="15">
        <f t="shared" si="0"/>
        <v>0</v>
      </c>
    </row>
    <row r="56" spans="1:7" s="16" customFormat="1" ht="15" hidden="1" customHeight="1">
      <c r="A56" s="25" t="s">
        <v>14</v>
      </c>
      <c r="B56" s="51" t="s">
        <v>15</v>
      </c>
      <c r="C56" s="51"/>
      <c r="D56" s="50">
        <v>36000</v>
      </c>
      <c r="E56" s="50"/>
      <c r="F56" s="14">
        <v>5123.5200000000004</v>
      </c>
      <c r="G56" s="15">
        <f t="shared" si="0"/>
        <v>0.14232</v>
      </c>
    </row>
    <row r="57" spans="1:7" s="16" customFormat="1" ht="15" hidden="1" customHeight="1">
      <c r="A57" s="25" t="s">
        <v>16</v>
      </c>
      <c r="B57" s="51" t="s">
        <v>17</v>
      </c>
      <c r="C57" s="51"/>
      <c r="D57" s="50">
        <v>54000</v>
      </c>
      <c r="E57" s="50"/>
      <c r="F57" s="14">
        <v>15278.26</v>
      </c>
      <c r="G57" s="15">
        <f t="shared" si="0"/>
        <v>0.28293074074074076</v>
      </c>
    </row>
    <row r="58" spans="1:7" s="16" customFormat="1" ht="15" hidden="1" customHeight="1">
      <c r="A58" s="25" t="s">
        <v>18</v>
      </c>
      <c r="B58" s="51" t="s">
        <v>19</v>
      </c>
      <c r="C58" s="51"/>
      <c r="D58" s="50">
        <v>199000</v>
      </c>
      <c r="E58" s="50"/>
      <c r="F58" s="14">
        <v>69180.210000000006</v>
      </c>
      <c r="G58" s="15">
        <f t="shared" si="0"/>
        <v>0.34763924623115583</v>
      </c>
    </row>
    <row r="59" spans="1:7" s="24" customFormat="1" ht="15" hidden="1" customHeight="1">
      <c r="A59" s="26" t="s">
        <v>22</v>
      </c>
      <c r="B59" s="59" t="s">
        <v>70</v>
      </c>
      <c r="C59" s="59"/>
      <c r="D59" s="56">
        <f>D60+D61+D62+D63+D64+D65+D66+D67+D68+D69</f>
        <v>2723500</v>
      </c>
      <c r="E59" s="56"/>
      <c r="F59" s="22">
        <f>F60+F61+F62+F63+F64+F65+F66+F67+F68+F69</f>
        <v>797502.23999999987</v>
      </c>
      <c r="G59" s="23">
        <f t="shared" si="0"/>
        <v>0.29282255920690281</v>
      </c>
    </row>
    <row r="60" spans="1:7" s="16" customFormat="1" ht="15" hidden="1" customHeight="1">
      <c r="A60" s="25" t="s">
        <v>4</v>
      </c>
      <c r="B60" s="51" t="s">
        <v>5</v>
      </c>
      <c r="C60" s="51"/>
      <c r="D60" s="50">
        <v>1506200</v>
      </c>
      <c r="E60" s="50"/>
      <c r="F60" s="14">
        <v>440700</v>
      </c>
      <c r="G60" s="15">
        <f t="shared" si="0"/>
        <v>0.29259062541495151</v>
      </c>
    </row>
    <row r="61" spans="1:7" s="16" customFormat="1" ht="15" hidden="1" customHeight="1">
      <c r="A61" s="25" t="s">
        <v>6</v>
      </c>
      <c r="B61" s="51" t="s">
        <v>7</v>
      </c>
      <c r="C61" s="51"/>
      <c r="D61" s="50">
        <v>331320</v>
      </c>
      <c r="E61" s="50"/>
      <c r="F61" s="14">
        <v>96960</v>
      </c>
      <c r="G61" s="15">
        <f t="shared" si="0"/>
        <v>0.29264759145237235</v>
      </c>
    </row>
    <row r="62" spans="1:7" s="16" customFormat="1" ht="15" hidden="1" customHeight="1">
      <c r="A62" s="25" t="s">
        <v>8</v>
      </c>
      <c r="B62" s="51" t="s">
        <v>9</v>
      </c>
      <c r="C62" s="51"/>
      <c r="D62" s="50">
        <v>132300</v>
      </c>
      <c r="E62" s="50"/>
      <c r="F62" s="14">
        <v>9570.6</v>
      </c>
      <c r="G62" s="15">
        <f t="shared" si="0"/>
        <v>7.2340136054421772E-2</v>
      </c>
    </row>
    <row r="63" spans="1:7" s="16" customFormat="1" ht="15" hidden="1" customHeight="1">
      <c r="A63" s="25" t="s">
        <v>24</v>
      </c>
      <c r="B63" s="51" t="s">
        <v>25</v>
      </c>
      <c r="C63" s="51"/>
      <c r="D63" s="50">
        <v>10000</v>
      </c>
      <c r="E63" s="50"/>
      <c r="F63" s="14">
        <v>1092</v>
      </c>
      <c r="G63" s="15">
        <f t="shared" si="0"/>
        <v>0.10920000000000001</v>
      </c>
    </row>
    <row r="64" spans="1:7" s="16" customFormat="1" ht="15" hidden="1" customHeight="1">
      <c r="A64" s="25" t="s">
        <v>26</v>
      </c>
      <c r="B64" s="51" t="s">
        <v>27</v>
      </c>
      <c r="C64" s="51"/>
      <c r="D64" s="50">
        <v>320000</v>
      </c>
      <c r="E64" s="50"/>
      <c r="F64" s="14">
        <v>51003.32</v>
      </c>
      <c r="G64" s="15">
        <f t="shared" si="0"/>
        <v>0.159385375</v>
      </c>
    </row>
    <row r="65" spans="1:7" s="16" customFormat="1" ht="15" hidden="1" customHeight="1">
      <c r="A65" s="25" t="s">
        <v>10</v>
      </c>
      <c r="B65" s="51" t="s">
        <v>11</v>
      </c>
      <c r="C65" s="51"/>
      <c r="D65" s="50">
        <v>74400</v>
      </c>
      <c r="E65" s="50"/>
      <c r="F65" s="14">
        <v>17489.61</v>
      </c>
      <c r="G65" s="15">
        <f t="shared" si="0"/>
        <v>0.23507540322580647</v>
      </c>
    </row>
    <row r="66" spans="1:7" s="16" customFormat="1" ht="15" hidden="1" customHeight="1">
      <c r="A66" s="25" t="s">
        <v>12</v>
      </c>
      <c r="B66" s="51" t="s">
        <v>13</v>
      </c>
      <c r="C66" s="51"/>
      <c r="D66" s="50">
        <v>3000</v>
      </c>
      <c r="E66" s="50"/>
      <c r="F66" s="14">
        <v>460</v>
      </c>
      <c r="G66" s="15">
        <f t="shared" si="0"/>
        <v>0.15333333333333332</v>
      </c>
    </row>
    <row r="67" spans="1:7" s="16" customFormat="1" ht="15" hidden="1" customHeight="1">
      <c r="A67" s="25" t="s">
        <v>14</v>
      </c>
      <c r="B67" s="51" t="s">
        <v>15</v>
      </c>
      <c r="C67" s="51"/>
      <c r="D67" s="50">
        <v>24000</v>
      </c>
      <c r="E67" s="50"/>
      <c r="F67" s="14">
        <v>2345.25</v>
      </c>
      <c r="G67" s="15">
        <f t="shared" si="0"/>
        <v>9.7718749999999993E-2</v>
      </c>
    </row>
    <row r="68" spans="1:7" s="16" customFormat="1" ht="15" hidden="1" customHeight="1">
      <c r="A68" s="25" t="s">
        <v>16</v>
      </c>
      <c r="B68" s="51" t="s">
        <v>17</v>
      </c>
      <c r="C68" s="51"/>
      <c r="D68" s="50">
        <v>41400</v>
      </c>
      <c r="E68" s="50"/>
      <c r="F68" s="14">
        <v>12600</v>
      </c>
      <c r="G68" s="15">
        <f t="shared" si="0"/>
        <v>0.30434782608695654</v>
      </c>
    </row>
    <row r="69" spans="1:7" s="16" customFormat="1" ht="15" hidden="1" customHeight="1">
      <c r="A69" s="25" t="s">
        <v>18</v>
      </c>
      <c r="B69" s="51" t="s">
        <v>19</v>
      </c>
      <c r="C69" s="51"/>
      <c r="D69" s="50">
        <v>280880</v>
      </c>
      <c r="E69" s="50"/>
      <c r="F69" s="14">
        <v>165281.46</v>
      </c>
      <c r="G69" s="15">
        <f t="shared" ref="G69:G132" si="2">F69/D69</f>
        <v>0.58844154087154654</v>
      </c>
    </row>
    <row r="70" spans="1:7" s="24" customFormat="1" ht="15" hidden="1" customHeight="1">
      <c r="A70" s="26" t="s">
        <v>22</v>
      </c>
      <c r="B70" s="59" t="s">
        <v>71</v>
      </c>
      <c r="C70" s="59"/>
      <c r="D70" s="56">
        <f>D71+D72+D73+D74+D75+D76+D77+D78+D79+D80</f>
        <v>4548500</v>
      </c>
      <c r="E70" s="56"/>
      <c r="F70" s="22">
        <f>F71+F72+F73+F74+F75+F76+F77+F78+F79+F80</f>
        <v>918841.90000000014</v>
      </c>
      <c r="G70" s="23">
        <f t="shared" si="2"/>
        <v>0.2020098713861713</v>
      </c>
    </row>
    <row r="71" spans="1:7" s="16" customFormat="1" ht="15" hidden="1" customHeight="1">
      <c r="A71" s="25" t="s">
        <v>4</v>
      </c>
      <c r="B71" s="51" t="s">
        <v>5</v>
      </c>
      <c r="C71" s="51"/>
      <c r="D71" s="50">
        <v>2691000</v>
      </c>
      <c r="E71" s="50"/>
      <c r="F71" s="14">
        <v>714500</v>
      </c>
      <c r="G71" s="15">
        <f t="shared" si="2"/>
        <v>0.2655146785581568</v>
      </c>
    </row>
    <row r="72" spans="1:7" s="16" customFormat="1" ht="15" hidden="1" customHeight="1">
      <c r="A72" s="25" t="s">
        <v>6</v>
      </c>
      <c r="B72" s="51" t="s">
        <v>7</v>
      </c>
      <c r="C72" s="51"/>
      <c r="D72" s="50">
        <v>592040</v>
      </c>
      <c r="E72" s="50"/>
      <c r="F72" s="14">
        <v>157498.04999999999</v>
      </c>
      <c r="G72" s="15">
        <f t="shared" si="2"/>
        <v>0.26602602864671304</v>
      </c>
    </row>
    <row r="73" spans="1:7" s="16" customFormat="1" ht="15" hidden="1" customHeight="1">
      <c r="A73" s="25" t="s">
        <v>8</v>
      </c>
      <c r="B73" s="51" t="s">
        <v>9</v>
      </c>
      <c r="C73" s="51"/>
      <c r="D73" s="50">
        <v>91460</v>
      </c>
      <c r="E73" s="50"/>
      <c r="F73" s="14">
        <v>7235.41</v>
      </c>
      <c r="G73" s="15">
        <f t="shared" si="2"/>
        <v>7.9110102777170344E-2</v>
      </c>
    </row>
    <row r="74" spans="1:7" s="16" customFormat="1" ht="15" hidden="1" customHeight="1">
      <c r="A74" s="25" t="s">
        <v>24</v>
      </c>
      <c r="B74" s="51" t="s">
        <v>25</v>
      </c>
      <c r="C74" s="51"/>
      <c r="D74" s="50">
        <v>4000</v>
      </c>
      <c r="E74" s="50"/>
      <c r="F74" s="14">
        <v>0</v>
      </c>
      <c r="G74" s="15">
        <f t="shared" si="2"/>
        <v>0</v>
      </c>
    </row>
    <row r="75" spans="1:7" s="16" customFormat="1" ht="15" hidden="1" customHeight="1">
      <c r="A75" s="25" t="s">
        <v>26</v>
      </c>
      <c r="B75" s="51" t="s">
        <v>27</v>
      </c>
      <c r="C75" s="51"/>
      <c r="D75" s="50">
        <v>495000</v>
      </c>
      <c r="E75" s="50"/>
      <c r="F75" s="14">
        <v>5557.75</v>
      </c>
      <c r="G75" s="15">
        <f t="shared" si="2"/>
        <v>1.1227777777777777E-2</v>
      </c>
    </row>
    <row r="76" spans="1:7" s="16" customFormat="1" ht="15" hidden="1" customHeight="1">
      <c r="A76" s="25" t="s">
        <v>10</v>
      </c>
      <c r="B76" s="51" t="s">
        <v>11</v>
      </c>
      <c r="C76" s="51"/>
      <c r="D76" s="50">
        <v>96000</v>
      </c>
      <c r="E76" s="50"/>
      <c r="F76" s="14">
        <v>19119.810000000001</v>
      </c>
      <c r="G76" s="15">
        <f t="shared" si="2"/>
        <v>0.19916468750000002</v>
      </c>
    </row>
    <row r="77" spans="1:7" s="16" customFormat="1" ht="15" hidden="1" customHeight="1">
      <c r="A77" s="25" t="s">
        <v>12</v>
      </c>
      <c r="B77" s="51" t="s">
        <v>13</v>
      </c>
      <c r="C77" s="51"/>
      <c r="D77" s="50">
        <v>5000</v>
      </c>
      <c r="E77" s="50"/>
      <c r="F77" s="14">
        <v>0</v>
      </c>
      <c r="G77" s="15">
        <f t="shared" si="2"/>
        <v>0</v>
      </c>
    </row>
    <row r="78" spans="1:7" s="16" customFormat="1" ht="15" hidden="1" customHeight="1">
      <c r="A78" s="25" t="s">
        <v>14</v>
      </c>
      <c r="B78" s="51" t="s">
        <v>15</v>
      </c>
      <c r="C78" s="51"/>
      <c r="D78" s="50">
        <v>41000</v>
      </c>
      <c r="E78" s="50"/>
      <c r="F78" s="14">
        <v>5514.9</v>
      </c>
      <c r="G78" s="15">
        <f t="shared" si="2"/>
        <v>0.13450975609756097</v>
      </c>
    </row>
    <row r="79" spans="1:7" s="16" customFormat="1" ht="15" hidden="1" customHeight="1">
      <c r="A79" s="25" t="s">
        <v>16</v>
      </c>
      <c r="B79" s="51" t="s">
        <v>17</v>
      </c>
      <c r="C79" s="51"/>
      <c r="D79" s="50">
        <v>93000</v>
      </c>
      <c r="E79" s="50"/>
      <c r="F79" s="14">
        <v>0</v>
      </c>
      <c r="G79" s="15">
        <f t="shared" si="2"/>
        <v>0</v>
      </c>
    </row>
    <row r="80" spans="1:7" s="16" customFormat="1" ht="15" hidden="1" customHeight="1">
      <c r="A80" s="25" t="s">
        <v>18</v>
      </c>
      <c r="B80" s="51" t="s">
        <v>19</v>
      </c>
      <c r="C80" s="51"/>
      <c r="D80" s="50">
        <v>440000</v>
      </c>
      <c r="E80" s="50"/>
      <c r="F80" s="14">
        <v>9415.98</v>
      </c>
      <c r="G80" s="15">
        <f t="shared" si="2"/>
        <v>2.1399954545454545E-2</v>
      </c>
    </row>
    <row r="81" spans="1:7" s="24" customFormat="1" ht="15" hidden="1" customHeight="1">
      <c r="A81" s="26" t="s">
        <v>22</v>
      </c>
      <c r="B81" s="59" t="s">
        <v>72</v>
      </c>
      <c r="C81" s="59"/>
      <c r="D81" s="56">
        <f>D82+D83+D84+D85+D86+D87+D88+D89+D90+D91</f>
        <v>5972000</v>
      </c>
      <c r="E81" s="56"/>
      <c r="F81" s="22">
        <f>F82+F83+F84+F85+F86+F87+F88+F89+F90+F91</f>
        <v>1184409.6399999997</v>
      </c>
      <c r="G81" s="23">
        <f t="shared" si="2"/>
        <v>0.19832713328868046</v>
      </c>
    </row>
    <row r="82" spans="1:7" s="16" customFormat="1" ht="15" hidden="1" customHeight="1">
      <c r="A82" s="25" t="s">
        <v>4</v>
      </c>
      <c r="B82" s="51" t="s">
        <v>5</v>
      </c>
      <c r="C82" s="51"/>
      <c r="D82" s="50">
        <v>3801600</v>
      </c>
      <c r="E82" s="50"/>
      <c r="F82" s="14">
        <v>769900</v>
      </c>
      <c r="G82" s="15">
        <f t="shared" si="2"/>
        <v>0.20251999158249159</v>
      </c>
    </row>
    <row r="83" spans="1:7" s="16" customFormat="1" ht="15" hidden="1" customHeight="1">
      <c r="A83" s="25" t="s">
        <v>6</v>
      </c>
      <c r="B83" s="51" t="s">
        <v>7</v>
      </c>
      <c r="C83" s="51"/>
      <c r="D83" s="50">
        <v>836370</v>
      </c>
      <c r="E83" s="50"/>
      <c r="F83" s="14">
        <v>178900</v>
      </c>
      <c r="G83" s="15">
        <f t="shared" si="2"/>
        <v>0.21390054640888603</v>
      </c>
    </row>
    <row r="84" spans="1:7" s="16" customFormat="1" ht="15" hidden="1" customHeight="1">
      <c r="A84" s="25" t="s">
        <v>8</v>
      </c>
      <c r="B84" s="51" t="s">
        <v>9</v>
      </c>
      <c r="C84" s="51"/>
      <c r="D84" s="50">
        <v>72000</v>
      </c>
      <c r="E84" s="50"/>
      <c r="F84" s="14">
        <v>0</v>
      </c>
      <c r="G84" s="15">
        <f t="shared" si="2"/>
        <v>0</v>
      </c>
    </row>
    <row r="85" spans="1:7" s="16" customFormat="1" ht="15" hidden="1" customHeight="1">
      <c r="A85" s="25" t="s">
        <v>24</v>
      </c>
      <c r="B85" s="51" t="s">
        <v>25</v>
      </c>
      <c r="C85" s="51"/>
      <c r="D85" s="50">
        <v>2000</v>
      </c>
      <c r="E85" s="50"/>
      <c r="F85" s="14">
        <v>0</v>
      </c>
      <c r="G85" s="15">
        <f t="shared" si="2"/>
        <v>0</v>
      </c>
    </row>
    <row r="86" spans="1:7" s="16" customFormat="1" ht="15" hidden="1" customHeight="1">
      <c r="A86" s="25" t="s">
        <v>26</v>
      </c>
      <c r="B86" s="51" t="s">
        <v>27</v>
      </c>
      <c r="C86" s="51"/>
      <c r="D86" s="50">
        <v>514320</v>
      </c>
      <c r="E86" s="50"/>
      <c r="F86" s="14">
        <v>154291.94</v>
      </c>
      <c r="G86" s="15">
        <f t="shared" si="2"/>
        <v>0.29999210608181676</v>
      </c>
    </row>
    <row r="87" spans="1:7" s="16" customFormat="1" ht="15" hidden="1" customHeight="1">
      <c r="A87" s="25" t="s">
        <v>10</v>
      </c>
      <c r="B87" s="51" t="s">
        <v>11</v>
      </c>
      <c r="C87" s="51"/>
      <c r="D87" s="50">
        <v>75000</v>
      </c>
      <c r="E87" s="50"/>
      <c r="F87" s="14">
        <v>10391.66</v>
      </c>
      <c r="G87" s="15">
        <f t="shared" si="2"/>
        <v>0.13855546666666665</v>
      </c>
    </row>
    <row r="88" spans="1:7" s="16" customFormat="1" ht="15" hidden="1" customHeight="1">
      <c r="A88" s="25" t="s">
        <v>12</v>
      </c>
      <c r="B88" s="51" t="s">
        <v>13</v>
      </c>
      <c r="C88" s="51"/>
      <c r="D88" s="50">
        <v>2000</v>
      </c>
      <c r="E88" s="50"/>
      <c r="F88" s="14">
        <v>0</v>
      </c>
      <c r="G88" s="15">
        <f t="shared" si="2"/>
        <v>0</v>
      </c>
    </row>
    <row r="89" spans="1:7" s="16" customFormat="1" ht="15" hidden="1" customHeight="1">
      <c r="A89" s="25" t="s">
        <v>14</v>
      </c>
      <c r="B89" s="51" t="s">
        <v>15</v>
      </c>
      <c r="C89" s="51"/>
      <c r="D89" s="50">
        <v>25000</v>
      </c>
      <c r="E89" s="50"/>
      <c r="F89" s="14">
        <v>5959.65</v>
      </c>
      <c r="G89" s="15">
        <f t="shared" si="2"/>
        <v>0.23838599999999999</v>
      </c>
    </row>
    <row r="90" spans="1:7" s="16" customFormat="1" ht="15" hidden="1" customHeight="1">
      <c r="A90" s="25" t="s">
        <v>16</v>
      </c>
      <c r="B90" s="51" t="s">
        <v>17</v>
      </c>
      <c r="C90" s="51"/>
      <c r="D90" s="50">
        <v>155000</v>
      </c>
      <c r="E90" s="50"/>
      <c r="F90" s="14">
        <v>36233.17</v>
      </c>
      <c r="G90" s="15">
        <f t="shared" si="2"/>
        <v>0.23376238709677419</v>
      </c>
    </row>
    <row r="91" spans="1:7" s="16" customFormat="1" ht="15" hidden="1" customHeight="1">
      <c r="A91" s="25" t="s">
        <v>18</v>
      </c>
      <c r="B91" s="51" t="s">
        <v>19</v>
      </c>
      <c r="C91" s="51"/>
      <c r="D91" s="50">
        <v>488710</v>
      </c>
      <c r="E91" s="50"/>
      <c r="F91" s="14">
        <v>28733.22</v>
      </c>
      <c r="G91" s="15">
        <f t="shared" si="2"/>
        <v>5.8794008716825934E-2</v>
      </c>
    </row>
    <row r="92" spans="1:7" s="24" customFormat="1" ht="15" hidden="1" customHeight="1">
      <c r="A92" s="26" t="s">
        <v>22</v>
      </c>
      <c r="B92" s="59" t="s">
        <v>73</v>
      </c>
      <c r="C92" s="59"/>
      <c r="D92" s="56">
        <f>D93+D94+D95+D96+D97+D98+D99+D100+D101+D102</f>
        <v>3562000</v>
      </c>
      <c r="E92" s="56"/>
      <c r="F92" s="22">
        <f>F93+F94+F95+F96+F97+F98+F99+F100+F101+F102</f>
        <v>782642.28</v>
      </c>
      <c r="G92" s="23">
        <f t="shared" si="2"/>
        <v>0.21971989893318361</v>
      </c>
    </row>
    <row r="93" spans="1:7" s="16" customFormat="1" ht="15" hidden="1" customHeight="1">
      <c r="A93" s="25" t="s">
        <v>4</v>
      </c>
      <c r="B93" s="51" t="s">
        <v>5</v>
      </c>
      <c r="C93" s="51"/>
      <c r="D93" s="50">
        <v>2080000</v>
      </c>
      <c r="E93" s="50"/>
      <c r="F93" s="14">
        <v>526409.31000000006</v>
      </c>
      <c r="G93" s="15">
        <f t="shared" si="2"/>
        <v>0.25308139903846155</v>
      </c>
    </row>
    <row r="94" spans="1:7" s="16" customFormat="1" ht="15" hidden="1" customHeight="1">
      <c r="A94" s="25" t="s">
        <v>6</v>
      </c>
      <c r="B94" s="51" t="s">
        <v>7</v>
      </c>
      <c r="C94" s="51"/>
      <c r="D94" s="50">
        <v>457600</v>
      </c>
      <c r="E94" s="50"/>
      <c r="F94" s="14">
        <v>115813</v>
      </c>
      <c r="G94" s="15">
        <f t="shared" si="2"/>
        <v>0.25308784965034964</v>
      </c>
    </row>
    <row r="95" spans="1:7" s="16" customFormat="1" ht="15" hidden="1" customHeight="1">
      <c r="A95" s="25" t="s">
        <v>8</v>
      </c>
      <c r="B95" s="51" t="s">
        <v>9</v>
      </c>
      <c r="C95" s="51"/>
      <c r="D95" s="50">
        <v>90000</v>
      </c>
      <c r="E95" s="50"/>
      <c r="F95" s="14">
        <v>0</v>
      </c>
      <c r="G95" s="15">
        <f t="shared" si="2"/>
        <v>0</v>
      </c>
    </row>
    <row r="96" spans="1:7" s="16" customFormat="1" ht="15" hidden="1" customHeight="1">
      <c r="A96" s="25" t="s">
        <v>24</v>
      </c>
      <c r="B96" s="51" t="s">
        <v>25</v>
      </c>
      <c r="C96" s="51"/>
      <c r="D96" s="50">
        <v>6000</v>
      </c>
      <c r="E96" s="50"/>
      <c r="F96" s="14">
        <v>0</v>
      </c>
      <c r="G96" s="15">
        <f t="shared" si="2"/>
        <v>0</v>
      </c>
    </row>
    <row r="97" spans="1:7" s="16" customFormat="1" ht="15" hidden="1" customHeight="1">
      <c r="A97" s="25" t="s">
        <v>26</v>
      </c>
      <c r="B97" s="51" t="s">
        <v>27</v>
      </c>
      <c r="C97" s="51"/>
      <c r="D97" s="50">
        <v>350000</v>
      </c>
      <c r="E97" s="50"/>
      <c r="F97" s="14">
        <v>81891.3</v>
      </c>
      <c r="G97" s="15">
        <f t="shared" si="2"/>
        <v>0.23397514285714285</v>
      </c>
    </row>
    <row r="98" spans="1:7" s="16" customFormat="1" ht="15" hidden="1" customHeight="1">
      <c r="A98" s="25" t="s">
        <v>10</v>
      </c>
      <c r="B98" s="51" t="s">
        <v>11</v>
      </c>
      <c r="C98" s="51"/>
      <c r="D98" s="50">
        <v>60000</v>
      </c>
      <c r="E98" s="50"/>
      <c r="F98" s="14">
        <v>4122.2</v>
      </c>
      <c r="G98" s="15">
        <f t="shared" si="2"/>
        <v>6.8703333333333325E-2</v>
      </c>
    </row>
    <row r="99" spans="1:7" s="16" customFormat="1" ht="15" hidden="1" customHeight="1">
      <c r="A99" s="25" t="s">
        <v>12</v>
      </c>
      <c r="B99" s="51" t="s">
        <v>13</v>
      </c>
      <c r="C99" s="51"/>
      <c r="D99" s="50">
        <v>1000</v>
      </c>
      <c r="E99" s="50"/>
      <c r="F99" s="14">
        <v>0</v>
      </c>
      <c r="G99" s="15">
        <f t="shared" si="2"/>
        <v>0</v>
      </c>
    </row>
    <row r="100" spans="1:7" s="16" customFormat="1" ht="15" hidden="1" customHeight="1">
      <c r="A100" s="25" t="s">
        <v>14</v>
      </c>
      <c r="B100" s="51" t="s">
        <v>15</v>
      </c>
      <c r="C100" s="51"/>
      <c r="D100" s="50">
        <v>12400</v>
      </c>
      <c r="E100" s="50"/>
      <c r="F100" s="14">
        <v>1939.11</v>
      </c>
      <c r="G100" s="15">
        <f t="shared" si="2"/>
        <v>0.15637983870967742</v>
      </c>
    </row>
    <row r="101" spans="1:7" s="16" customFormat="1" ht="15" hidden="1" customHeight="1">
      <c r="A101" s="25" t="s">
        <v>16</v>
      </c>
      <c r="B101" s="51" t="s">
        <v>17</v>
      </c>
      <c r="C101" s="51"/>
      <c r="D101" s="50">
        <v>160000</v>
      </c>
      <c r="E101" s="50"/>
      <c r="F101" s="14">
        <v>39974.9</v>
      </c>
      <c r="G101" s="15">
        <f t="shared" si="2"/>
        <v>0.249843125</v>
      </c>
    </row>
    <row r="102" spans="1:7" s="16" customFormat="1" ht="15" hidden="1" customHeight="1">
      <c r="A102" s="25" t="s">
        <v>18</v>
      </c>
      <c r="B102" s="51" t="s">
        <v>19</v>
      </c>
      <c r="C102" s="51"/>
      <c r="D102" s="50">
        <v>345000</v>
      </c>
      <c r="E102" s="50"/>
      <c r="F102" s="14">
        <v>12492.46</v>
      </c>
      <c r="G102" s="15">
        <f t="shared" si="2"/>
        <v>3.6210028985507244E-2</v>
      </c>
    </row>
    <row r="103" spans="1:7" s="30" customFormat="1" ht="15" customHeight="1">
      <c r="A103" s="5" t="s">
        <v>28</v>
      </c>
      <c r="B103" s="42" t="s">
        <v>29</v>
      </c>
      <c r="C103" s="42"/>
      <c r="D103" s="43">
        <f>D104</f>
        <v>2210000</v>
      </c>
      <c r="E103" s="43"/>
      <c r="F103" s="22">
        <f>F104</f>
        <v>124150</v>
      </c>
      <c r="G103" s="23">
        <f t="shared" si="2"/>
        <v>5.6176470588235293E-2</v>
      </c>
    </row>
    <row r="104" spans="1:7" ht="15" customHeight="1">
      <c r="A104" s="4" t="s">
        <v>30</v>
      </c>
      <c r="B104" s="44" t="s">
        <v>31</v>
      </c>
      <c r="C104" s="44"/>
      <c r="D104" s="45">
        <v>2210000</v>
      </c>
      <c r="E104" s="45"/>
      <c r="F104" s="11">
        <v>124150</v>
      </c>
      <c r="G104" s="15">
        <f t="shared" si="2"/>
        <v>5.6176470588235293E-2</v>
      </c>
    </row>
    <row r="105" spans="1:7" s="30" customFormat="1" ht="15" customHeight="1">
      <c r="A105" s="5" t="s">
        <v>32</v>
      </c>
      <c r="B105" s="42" t="s">
        <v>33</v>
      </c>
      <c r="C105" s="42"/>
      <c r="D105" s="43">
        <f>D106+D107</f>
        <v>205000</v>
      </c>
      <c r="E105" s="43"/>
      <c r="F105" s="29">
        <f>F106+F107</f>
        <v>17472</v>
      </c>
      <c r="G105" s="23">
        <f t="shared" si="2"/>
        <v>8.522926829268293E-2</v>
      </c>
    </row>
    <row r="106" spans="1:7" ht="15" customHeight="1">
      <c r="A106" s="4" t="s">
        <v>10</v>
      </c>
      <c r="B106" s="44" t="s">
        <v>11</v>
      </c>
      <c r="C106" s="44"/>
      <c r="D106" s="45">
        <v>159000</v>
      </c>
      <c r="E106" s="45"/>
      <c r="F106" s="11">
        <v>17472</v>
      </c>
      <c r="G106" s="15">
        <f t="shared" si="2"/>
        <v>0.10988679245283019</v>
      </c>
    </row>
    <row r="107" spans="1:7" ht="29.25" customHeight="1">
      <c r="A107" s="4" t="s">
        <v>34</v>
      </c>
      <c r="B107" s="44" t="s">
        <v>35</v>
      </c>
      <c r="C107" s="44"/>
      <c r="D107" s="45">
        <v>46000</v>
      </c>
      <c r="E107" s="45"/>
      <c r="F107" s="11">
        <v>0</v>
      </c>
      <c r="G107" s="15">
        <f t="shared" si="2"/>
        <v>0</v>
      </c>
    </row>
    <row r="108" spans="1:7" s="30" customFormat="1" ht="30" customHeight="1">
      <c r="A108" s="5" t="s">
        <v>36</v>
      </c>
      <c r="B108" s="42" t="s">
        <v>37</v>
      </c>
      <c r="C108" s="42"/>
      <c r="D108" s="43">
        <f>D109+D110+D111+D112+D113</f>
        <v>1420900</v>
      </c>
      <c r="E108" s="43"/>
      <c r="F108" s="29">
        <f>F109+F110+F111+F112+F113</f>
        <v>359746.45000000007</v>
      </c>
      <c r="G108" s="23">
        <f t="shared" si="2"/>
        <v>0.25318210289253296</v>
      </c>
    </row>
    <row r="109" spans="1:7" ht="15" customHeight="1">
      <c r="A109" s="4" t="s">
        <v>4</v>
      </c>
      <c r="B109" s="44" t="s">
        <v>5</v>
      </c>
      <c r="C109" s="44"/>
      <c r="D109" s="45">
        <v>1035890</v>
      </c>
      <c r="E109" s="45"/>
      <c r="F109" s="11">
        <v>296050.59000000003</v>
      </c>
      <c r="G109" s="15">
        <f t="shared" si="2"/>
        <v>0.28579346262634064</v>
      </c>
    </row>
    <row r="110" spans="1:7" ht="15" customHeight="1">
      <c r="A110" s="4" t="s">
        <v>6</v>
      </c>
      <c r="B110" s="44" t="s">
        <v>7</v>
      </c>
      <c r="C110" s="44"/>
      <c r="D110" s="45">
        <v>228340</v>
      </c>
      <c r="E110" s="45"/>
      <c r="F110" s="11">
        <v>63152.43</v>
      </c>
      <c r="G110" s="15">
        <f t="shared" si="2"/>
        <v>0.27657191030918804</v>
      </c>
    </row>
    <row r="111" spans="1:7" ht="15" customHeight="1">
      <c r="A111" s="4" t="s">
        <v>10</v>
      </c>
      <c r="B111" s="44" t="s">
        <v>11</v>
      </c>
      <c r="C111" s="44"/>
      <c r="D111" s="45">
        <v>4270</v>
      </c>
      <c r="E111" s="45"/>
      <c r="F111" s="11">
        <v>51.59</v>
      </c>
      <c r="G111" s="15">
        <f t="shared" si="2"/>
        <v>1.2081967213114756E-2</v>
      </c>
    </row>
    <row r="112" spans="1:7" ht="15" customHeight="1">
      <c r="A112" s="4" t="s">
        <v>14</v>
      </c>
      <c r="B112" s="44" t="s">
        <v>15</v>
      </c>
      <c r="C112" s="44"/>
      <c r="D112" s="45">
        <v>2400</v>
      </c>
      <c r="E112" s="45"/>
      <c r="F112" s="11">
        <v>491.84</v>
      </c>
      <c r="G112" s="15">
        <f t="shared" si="2"/>
        <v>0.20493333333333333</v>
      </c>
    </row>
    <row r="113" spans="1:9" ht="15" customHeight="1">
      <c r="A113" s="4" t="s">
        <v>38</v>
      </c>
      <c r="B113" s="44" t="s">
        <v>39</v>
      </c>
      <c r="C113" s="44"/>
      <c r="D113" s="45">
        <v>150000</v>
      </c>
      <c r="E113" s="45"/>
      <c r="F113" s="11">
        <v>0</v>
      </c>
      <c r="G113" s="15">
        <f t="shared" si="2"/>
        <v>0</v>
      </c>
    </row>
    <row r="114" spans="1:9" s="30" customFormat="1" ht="15" customHeight="1">
      <c r="A114" s="5" t="s">
        <v>40</v>
      </c>
      <c r="B114" s="42" t="s">
        <v>41</v>
      </c>
      <c r="C114" s="42"/>
      <c r="D114" s="43">
        <f>D115+D116+D117</f>
        <v>1200000</v>
      </c>
      <c r="E114" s="43"/>
      <c r="F114" s="29">
        <f>F115+F116+F117</f>
        <v>38580</v>
      </c>
      <c r="G114" s="23">
        <f t="shared" si="2"/>
        <v>3.2149999999999998E-2</v>
      </c>
    </row>
    <row r="115" spans="1:9" ht="15" customHeight="1">
      <c r="A115" s="4" t="s">
        <v>8</v>
      </c>
      <c r="B115" s="44" t="s">
        <v>9</v>
      </c>
      <c r="C115" s="44"/>
      <c r="D115" s="45">
        <v>495000</v>
      </c>
      <c r="E115" s="45"/>
      <c r="F115" s="11">
        <v>4180</v>
      </c>
      <c r="G115" s="15">
        <f t="shared" si="2"/>
        <v>8.4444444444444437E-3</v>
      </c>
    </row>
    <row r="116" spans="1:9" ht="15" customHeight="1">
      <c r="A116" s="4" t="s">
        <v>10</v>
      </c>
      <c r="B116" s="44" t="s">
        <v>11</v>
      </c>
      <c r="C116" s="44"/>
      <c r="D116" s="45">
        <v>23000</v>
      </c>
      <c r="E116" s="45"/>
      <c r="F116" s="11">
        <v>2400</v>
      </c>
      <c r="G116" s="15">
        <f t="shared" si="2"/>
        <v>0.10434782608695652</v>
      </c>
    </row>
    <row r="117" spans="1:9" ht="30" customHeight="1">
      <c r="A117" s="4" t="s">
        <v>34</v>
      </c>
      <c r="B117" s="44" t="s">
        <v>35</v>
      </c>
      <c r="C117" s="44"/>
      <c r="D117" s="45">
        <v>682000</v>
      </c>
      <c r="E117" s="45"/>
      <c r="F117" s="11">
        <v>32000</v>
      </c>
      <c r="G117" s="15">
        <f t="shared" si="2"/>
        <v>4.6920821114369501E-2</v>
      </c>
    </row>
    <row r="118" spans="1:9" s="30" customFormat="1" ht="30" customHeight="1">
      <c r="A118" s="5" t="s">
        <v>42</v>
      </c>
      <c r="B118" s="42" t="s">
        <v>43</v>
      </c>
      <c r="C118" s="42"/>
      <c r="D118" s="43">
        <f>D119</f>
        <v>23000</v>
      </c>
      <c r="E118" s="43"/>
      <c r="F118" s="29">
        <f>F119</f>
        <v>4000</v>
      </c>
      <c r="G118" s="23">
        <f t="shared" si="2"/>
        <v>0.17391304347826086</v>
      </c>
    </row>
    <row r="119" spans="1:9" ht="30.75" customHeight="1">
      <c r="A119" s="4" t="s">
        <v>34</v>
      </c>
      <c r="B119" s="44" t="s">
        <v>35</v>
      </c>
      <c r="C119" s="44"/>
      <c r="D119" s="45">
        <v>23000</v>
      </c>
      <c r="E119" s="45"/>
      <c r="F119" s="11">
        <v>4000</v>
      </c>
      <c r="G119" s="15">
        <f t="shared" si="2"/>
        <v>0.17391304347826086</v>
      </c>
    </row>
    <row r="120" spans="1:9" s="30" customFormat="1" ht="30" customHeight="1">
      <c r="A120" s="5" t="s">
        <v>44</v>
      </c>
      <c r="B120" s="42" t="s">
        <v>45</v>
      </c>
      <c r="C120" s="42"/>
      <c r="D120" s="43">
        <f>D121+D122+D123</f>
        <v>1457000</v>
      </c>
      <c r="E120" s="43"/>
      <c r="F120" s="22">
        <f>F121+F122+F123</f>
        <v>305995</v>
      </c>
      <c r="G120" s="23">
        <f t="shared" si="2"/>
        <v>0.2100171585449554</v>
      </c>
    </row>
    <row r="121" spans="1:9" ht="15" customHeight="1">
      <c r="A121" s="4" t="s">
        <v>8</v>
      </c>
      <c r="B121" s="44" t="s">
        <v>9</v>
      </c>
      <c r="C121" s="44"/>
      <c r="D121" s="45">
        <v>340000</v>
      </c>
      <c r="E121" s="45"/>
      <c r="F121" s="14">
        <v>66420.479999999996</v>
      </c>
      <c r="G121" s="15">
        <f t="shared" si="2"/>
        <v>0.19535435294117645</v>
      </c>
      <c r="I121" t="s">
        <v>74</v>
      </c>
    </row>
    <row r="122" spans="1:9" ht="15" customHeight="1">
      <c r="A122" s="4" t="s">
        <v>10</v>
      </c>
      <c r="B122" s="44" t="s">
        <v>11</v>
      </c>
      <c r="C122" s="44"/>
      <c r="D122" s="45">
        <v>117000</v>
      </c>
      <c r="E122" s="45"/>
      <c r="F122" s="14">
        <v>0</v>
      </c>
      <c r="G122" s="15">
        <f t="shared" si="2"/>
        <v>0</v>
      </c>
      <c r="I122" t="s">
        <v>74</v>
      </c>
    </row>
    <row r="123" spans="1:9" ht="30.75" customHeight="1">
      <c r="A123" s="4" t="s">
        <v>46</v>
      </c>
      <c r="B123" s="44" t="s">
        <v>47</v>
      </c>
      <c r="C123" s="44"/>
      <c r="D123" s="45">
        <v>1000000</v>
      </c>
      <c r="E123" s="45"/>
      <c r="F123" s="14">
        <v>239574.52</v>
      </c>
      <c r="G123" s="15">
        <f t="shared" si="2"/>
        <v>0.23957451999999999</v>
      </c>
      <c r="I123" t="s">
        <v>78</v>
      </c>
    </row>
    <row r="124" spans="1:9" s="30" customFormat="1" ht="28.5" customHeight="1">
      <c r="A124" s="5" t="s">
        <v>48</v>
      </c>
      <c r="B124" s="42" t="s">
        <v>49</v>
      </c>
      <c r="C124" s="42"/>
      <c r="D124" s="43">
        <f>D125</f>
        <v>7827600</v>
      </c>
      <c r="E124" s="43"/>
      <c r="F124" s="22">
        <f>F125</f>
        <v>2492731.2199999997</v>
      </c>
      <c r="G124" s="23">
        <f t="shared" si="2"/>
        <v>0.31845408809852316</v>
      </c>
    </row>
    <row r="125" spans="1:9" ht="30" customHeight="1">
      <c r="A125" s="4" t="s">
        <v>46</v>
      </c>
      <c r="B125" s="44" t="s">
        <v>47</v>
      </c>
      <c r="C125" s="44"/>
      <c r="D125" s="45">
        <v>7827600</v>
      </c>
      <c r="E125" s="45"/>
      <c r="F125" s="14">
        <f>2000000+492731.22</f>
        <v>2492731.2199999997</v>
      </c>
      <c r="G125" s="15">
        <f t="shared" si="2"/>
        <v>0.31845408809852316</v>
      </c>
      <c r="I125" t="s">
        <v>75</v>
      </c>
    </row>
    <row r="126" spans="1:9" s="30" customFormat="1" ht="29.25" customHeight="1">
      <c r="A126" s="5" t="s">
        <v>50</v>
      </c>
      <c r="B126" s="42" t="s">
        <v>51</v>
      </c>
      <c r="C126" s="42"/>
      <c r="D126" s="43">
        <f>D127</f>
        <v>200000</v>
      </c>
      <c r="E126" s="43"/>
      <c r="F126" s="29">
        <f>F127</f>
        <v>0</v>
      </c>
      <c r="G126" s="23">
        <f t="shared" si="2"/>
        <v>0</v>
      </c>
    </row>
    <row r="127" spans="1:9" ht="29.25" customHeight="1">
      <c r="A127" s="4" t="s">
        <v>46</v>
      </c>
      <c r="B127" s="44" t="s">
        <v>47</v>
      </c>
      <c r="C127" s="44"/>
      <c r="D127" s="45">
        <v>200000</v>
      </c>
      <c r="E127" s="45"/>
      <c r="F127" s="11">
        <v>0</v>
      </c>
      <c r="G127" s="15">
        <f t="shared" si="2"/>
        <v>0</v>
      </c>
      <c r="I127" t="s">
        <v>79</v>
      </c>
    </row>
    <row r="128" spans="1:9" s="30" customFormat="1" ht="15" customHeight="1">
      <c r="A128" s="5" t="s">
        <v>52</v>
      </c>
      <c r="B128" s="42" t="s">
        <v>53</v>
      </c>
      <c r="C128" s="42"/>
      <c r="D128" s="43">
        <f>D129+D130</f>
        <v>14550000</v>
      </c>
      <c r="E128" s="43"/>
      <c r="F128" s="29">
        <f>F129+F130</f>
        <v>4783460.04</v>
      </c>
      <c r="G128" s="23">
        <f t="shared" si="2"/>
        <v>0.32876014020618555</v>
      </c>
    </row>
    <row r="129" spans="1:9" ht="15" customHeight="1">
      <c r="A129" s="4" t="s">
        <v>16</v>
      </c>
      <c r="B129" s="44" t="s">
        <v>17</v>
      </c>
      <c r="C129" s="44"/>
      <c r="D129" s="45">
        <v>3000000</v>
      </c>
      <c r="E129" s="45"/>
      <c r="F129" s="11">
        <v>1570742.57</v>
      </c>
      <c r="G129" s="15">
        <f t="shared" si="2"/>
        <v>0.52358085666666665</v>
      </c>
      <c r="I129" t="s">
        <v>74</v>
      </c>
    </row>
    <row r="130" spans="1:9" ht="30" customHeight="1">
      <c r="A130" s="4" t="s">
        <v>46</v>
      </c>
      <c r="B130" s="44" t="s">
        <v>47</v>
      </c>
      <c r="C130" s="44"/>
      <c r="D130" s="45">
        <v>11550000</v>
      </c>
      <c r="E130" s="45"/>
      <c r="F130" s="14">
        <f>0+3212717.47</f>
        <v>3212717.47</v>
      </c>
      <c r="G130" s="15">
        <f t="shared" si="2"/>
        <v>0.27815735670995673</v>
      </c>
      <c r="I130" t="s">
        <v>76</v>
      </c>
    </row>
    <row r="131" spans="1:9" s="30" customFormat="1" ht="15.75" customHeight="1">
      <c r="A131" s="5" t="s">
        <v>54</v>
      </c>
      <c r="B131" s="42" t="s">
        <v>55</v>
      </c>
      <c r="C131" s="42"/>
      <c r="D131" s="43">
        <f>D132</f>
        <v>600000</v>
      </c>
      <c r="E131" s="43"/>
      <c r="F131" s="22">
        <f>F132</f>
        <v>149117.01</v>
      </c>
      <c r="G131" s="23">
        <f t="shared" si="2"/>
        <v>0.24852835000000001</v>
      </c>
    </row>
    <row r="132" spans="1:9" ht="29.25" customHeight="1">
      <c r="A132" s="4" t="s">
        <v>46</v>
      </c>
      <c r="B132" s="44" t="s">
        <v>47</v>
      </c>
      <c r="C132" s="44"/>
      <c r="D132" s="45">
        <v>600000</v>
      </c>
      <c r="E132" s="45"/>
      <c r="F132" s="14">
        <v>149117.01</v>
      </c>
      <c r="G132" s="15">
        <f t="shared" si="2"/>
        <v>0.24852835000000001</v>
      </c>
    </row>
    <row r="133" spans="1:9" s="30" customFormat="1" ht="15" customHeight="1">
      <c r="A133" s="5" t="s">
        <v>56</v>
      </c>
      <c r="B133" s="42" t="s">
        <v>33</v>
      </c>
      <c r="C133" s="42"/>
      <c r="D133" s="43">
        <f>D134+D135+D136+D137</f>
        <v>3616700</v>
      </c>
      <c r="E133" s="43"/>
      <c r="F133" s="29">
        <f>F134+F135+F136+F137</f>
        <v>401955.35</v>
      </c>
      <c r="G133" s="23">
        <f t="shared" ref="G133:G138" si="3">F133/D133</f>
        <v>0.11113870379074847</v>
      </c>
    </row>
    <row r="134" spans="1:9" ht="15" customHeight="1">
      <c r="A134" s="4" t="s">
        <v>8</v>
      </c>
      <c r="B134" s="44" t="s">
        <v>9</v>
      </c>
      <c r="C134" s="44"/>
      <c r="D134" s="45">
        <v>550000</v>
      </c>
      <c r="E134" s="45"/>
      <c r="F134" s="11">
        <v>5100</v>
      </c>
      <c r="G134" s="15">
        <f t="shared" si="3"/>
        <v>9.2727272727272728E-3</v>
      </c>
    </row>
    <row r="135" spans="1:9" ht="15" customHeight="1">
      <c r="A135" s="4" t="s">
        <v>10</v>
      </c>
      <c r="B135" s="44" t="s">
        <v>11</v>
      </c>
      <c r="C135" s="44"/>
      <c r="D135" s="45">
        <v>966700</v>
      </c>
      <c r="E135" s="45"/>
      <c r="F135" s="11">
        <v>58183.35</v>
      </c>
      <c r="G135" s="15">
        <f t="shared" si="3"/>
        <v>6.0187596979414504E-2</v>
      </c>
    </row>
    <row r="136" spans="1:9" ht="30" customHeight="1">
      <c r="A136" s="4" t="s">
        <v>34</v>
      </c>
      <c r="B136" s="44" t="s">
        <v>35</v>
      </c>
      <c r="C136" s="44"/>
      <c r="D136" s="45">
        <v>700000</v>
      </c>
      <c r="E136" s="45"/>
      <c r="F136" s="11">
        <v>0</v>
      </c>
      <c r="G136" s="15">
        <f t="shared" si="3"/>
        <v>0</v>
      </c>
    </row>
    <row r="137" spans="1:9" ht="30" customHeight="1">
      <c r="A137" s="4" t="s">
        <v>46</v>
      </c>
      <c r="B137" s="44" t="s">
        <v>47</v>
      </c>
      <c r="C137" s="44"/>
      <c r="D137" s="45">
        <v>1400000</v>
      </c>
      <c r="E137" s="45"/>
      <c r="F137" s="11">
        <v>338672</v>
      </c>
      <c r="G137" s="15">
        <f t="shared" si="3"/>
        <v>0.24190857142857142</v>
      </c>
      <c r="I137" t="s">
        <v>77</v>
      </c>
    </row>
    <row r="138" spans="1:9" s="34" customFormat="1" ht="18.75" customHeight="1">
      <c r="A138" s="7" t="s">
        <v>57</v>
      </c>
      <c r="B138" s="54" t="s">
        <v>58</v>
      </c>
      <c r="C138" s="54"/>
      <c r="D138" s="55">
        <f>D5+D15+D103+D105+D108+D114+D118+D120+D124+D126+D128+D131+D133</f>
        <v>75530400</v>
      </c>
      <c r="E138" s="55"/>
      <c r="F138" s="33">
        <f>F5+F15+F103+F105+F108+F114+F118+F120+F124+F126+F128+F131+F133</f>
        <v>18085505.940000001</v>
      </c>
      <c r="G138" s="23">
        <f t="shared" si="3"/>
        <v>0.2394467120523657</v>
      </c>
    </row>
    <row r="139" spans="1:9" ht="18.75" customHeight="1">
      <c r="A139" s="2"/>
      <c r="B139" s="2"/>
      <c r="C139" s="2"/>
      <c r="D139" s="12"/>
      <c r="E139" s="12"/>
      <c r="F139" s="12"/>
    </row>
    <row r="140" spans="1:9" ht="17.100000000000001" customHeight="1">
      <c r="A140" s="52" t="s">
        <v>63</v>
      </c>
      <c r="B140" s="52"/>
      <c r="C140" s="52"/>
      <c r="D140" s="53" t="s">
        <v>59</v>
      </c>
      <c r="E140" s="53"/>
      <c r="F140" s="53"/>
    </row>
    <row r="141" spans="1:9" ht="16.5" customHeight="1">
      <c r="A141" s="52"/>
      <c r="B141" s="52"/>
      <c r="C141" s="52"/>
      <c r="D141" s="12"/>
      <c r="E141" s="12"/>
      <c r="F141" s="12"/>
    </row>
    <row r="142" spans="1:9" ht="381.95" customHeight="1"/>
    <row r="143" spans="1:9" ht="12" customHeight="1">
      <c r="C143" s="1" t="s">
        <v>60</v>
      </c>
    </row>
  </sheetData>
  <mergeCells count="274">
    <mergeCell ref="B6:C6"/>
    <mergeCell ref="D6:E6"/>
    <mergeCell ref="B7:C7"/>
    <mergeCell ref="D7:E7"/>
    <mergeCell ref="B8:C8"/>
    <mergeCell ref="D8:E8"/>
    <mergeCell ref="A2:G2"/>
    <mergeCell ref="A3:G3"/>
    <mergeCell ref="B4:C4"/>
    <mergeCell ref="D4:E4"/>
    <mergeCell ref="B5:C5"/>
    <mergeCell ref="D5:E5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48:C48"/>
    <mergeCell ref="D48:E48"/>
    <mergeCell ref="B49:C49"/>
    <mergeCell ref="D49:E49"/>
    <mergeCell ref="B50:C50"/>
    <mergeCell ref="D50:E50"/>
    <mergeCell ref="B45:C45"/>
    <mergeCell ref="D45:E45"/>
    <mergeCell ref="B46:C46"/>
    <mergeCell ref="D46:E46"/>
    <mergeCell ref="B47:C47"/>
    <mergeCell ref="D47:E47"/>
    <mergeCell ref="B54:C54"/>
    <mergeCell ref="D54:E54"/>
    <mergeCell ref="B55:C55"/>
    <mergeCell ref="D55:E55"/>
    <mergeCell ref="B56:C56"/>
    <mergeCell ref="D56:E56"/>
    <mergeCell ref="B51:C51"/>
    <mergeCell ref="D51:E51"/>
    <mergeCell ref="B52:C52"/>
    <mergeCell ref="D52:E52"/>
    <mergeCell ref="B53:C53"/>
    <mergeCell ref="D53:E53"/>
    <mergeCell ref="B60:C60"/>
    <mergeCell ref="D60:E60"/>
    <mergeCell ref="B61:C61"/>
    <mergeCell ref="D61:E61"/>
    <mergeCell ref="B62:C62"/>
    <mergeCell ref="D62:E62"/>
    <mergeCell ref="B57:C57"/>
    <mergeCell ref="D57:E57"/>
    <mergeCell ref="B58:C58"/>
    <mergeCell ref="D58:E58"/>
    <mergeCell ref="B59:C59"/>
    <mergeCell ref="D59:E59"/>
    <mergeCell ref="B66:C66"/>
    <mergeCell ref="D66:E66"/>
    <mergeCell ref="B67:C67"/>
    <mergeCell ref="D67:E67"/>
    <mergeCell ref="B68:C68"/>
    <mergeCell ref="D68:E68"/>
    <mergeCell ref="B63:C63"/>
    <mergeCell ref="D63:E63"/>
    <mergeCell ref="B64:C64"/>
    <mergeCell ref="D64:E64"/>
    <mergeCell ref="B65:C65"/>
    <mergeCell ref="D65:E65"/>
    <mergeCell ref="B72:C72"/>
    <mergeCell ref="D72:E72"/>
    <mergeCell ref="B73:C73"/>
    <mergeCell ref="D73:E73"/>
    <mergeCell ref="B74:C74"/>
    <mergeCell ref="D74:E74"/>
    <mergeCell ref="B69:C69"/>
    <mergeCell ref="D69:E69"/>
    <mergeCell ref="B70:C70"/>
    <mergeCell ref="D70:E70"/>
    <mergeCell ref="B71:C71"/>
    <mergeCell ref="D71:E71"/>
    <mergeCell ref="B78:C78"/>
    <mergeCell ref="D78:E78"/>
    <mergeCell ref="B79:C79"/>
    <mergeCell ref="D79:E79"/>
    <mergeCell ref="B80:C80"/>
    <mergeCell ref="D80:E80"/>
    <mergeCell ref="B75:C75"/>
    <mergeCell ref="D75:E75"/>
    <mergeCell ref="B76:C76"/>
    <mergeCell ref="D76:E76"/>
    <mergeCell ref="B77:C77"/>
    <mergeCell ref="D77:E77"/>
    <mergeCell ref="B84:C84"/>
    <mergeCell ref="D84:E84"/>
    <mergeCell ref="B85:C85"/>
    <mergeCell ref="D85:E85"/>
    <mergeCell ref="B86:C86"/>
    <mergeCell ref="D86:E86"/>
    <mergeCell ref="B81:C81"/>
    <mergeCell ref="D81:E81"/>
    <mergeCell ref="B82:C82"/>
    <mergeCell ref="D82:E82"/>
    <mergeCell ref="B83:C83"/>
    <mergeCell ref="D83:E83"/>
    <mergeCell ref="B90:C90"/>
    <mergeCell ref="D90:E90"/>
    <mergeCell ref="B91:C91"/>
    <mergeCell ref="D91:E91"/>
    <mergeCell ref="B92:C92"/>
    <mergeCell ref="D92:E92"/>
    <mergeCell ref="B87:C87"/>
    <mergeCell ref="D87:E87"/>
    <mergeCell ref="B88:C88"/>
    <mergeCell ref="D88:E88"/>
    <mergeCell ref="B89:C89"/>
    <mergeCell ref="D89:E89"/>
    <mergeCell ref="B96:C96"/>
    <mergeCell ref="D96:E96"/>
    <mergeCell ref="B97:C97"/>
    <mergeCell ref="D97:E97"/>
    <mergeCell ref="B98:C98"/>
    <mergeCell ref="D98:E98"/>
    <mergeCell ref="B93:C93"/>
    <mergeCell ref="D93:E93"/>
    <mergeCell ref="B94:C94"/>
    <mergeCell ref="D94:E94"/>
    <mergeCell ref="B95:C95"/>
    <mergeCell ref="D95:E95"/>
    <mergeCell ref="B102:C102"/>
    <mergeCell ref="D102:E102"/>
    <mergeCell ref="B103:C103"/>
    <mergeCell ref="D103:E103"/>
    <mergeCell ref="B104:C104"/>
    <mergeCell ref="D104:E104"/>
    <mergeCell ref="B99:C99"/>
    <mergeCell ref="D99:E99"/>
    <mergeCell ref="B100:C100"/>
    <mergeCell ref="D100:E100"/>
    <mergeCell ref="B101:C101"/>
    <mergeCell ref="D101:E101"/>
    <mergeCell ref="B108:C108"/>
    <mergeCell ref="D108:E108"/>
    <mergeCell ref="B109:C109"/>
    <mergeCell ref="D109:E109"/>
    <mergeCell ref="B110:C110"/>
    <mergeCell ref="D110:E110"/>
    <mergeCell ref="B105:C105"/>
    <mergeCell ref="D105:E105"/>
    <mergeCell ref="B106:C106"/>
    <mergeCell ref="D106:E106"/>
    <mergeCell ref="B107:C107"/>
    <mergeCell ref="D107:E107"/>
    <mergeCell ref="B114:C114"/>
    <mergeCell ref="D114:E114"/>
    <mergeCell ref="B115:C115"/>
    <mergeCell ref="D115:E115"/>
    <mergeCell ref="B116:C116"/>
    <mergeCell ref="D116:E116"/>
    <mergeCell ref="B111:C111"/>
    <mergeCell ref="D111:E111"/>
    <mergeCell ref="B112:C112"/>
    <mergeCell ref="D112:E112"/>
    <mergeCell ref="B113:C113"/>
    <mergeCell ref="D113:E113"/>
    <mergeCell ref="B120:C120"/>
    <mergeCell ref="D120:E120"/>
    <mergeCell ref="B121:C121"/>
    <mergeCell ref="D121:E121"/>
    <mergeCell ref="B122:C122"/>
    <mergeCell ref="D122:E122"/>
    <mergeCell ref="B117:C117"/>
    <mergeCell ref="D117:E117"/>
    <mergeCell ref="B118:C118"/>
    <mergeCell ref="D118:E118"/>
    <mergeCell ref="B119:C119"/>
    <mergeCell ref="D119:E119"/>
    <mergeCell ref="B126:C126"/>
    <mergeCell ref="D126:E126"/>
    <mergeCell ref="B127:C127"/>
    <mergeCell ref="D127:E127"/>
    <mergeCell ref="B128:C128"/>
    <mergeCell ref="D128:E128"/>
    <mergeCell ref="B123:C123"/>
    <mergeCell ref="D123:E123"/>
    <mergeCell ref="B124:C124"/>
    <mergeCell ref="D124:E124"/>
    <mergeCell ref="B125:C125"/>
    <mergeCell ref="D125:E125"/>
    <mergeCell ref="B132:C132"/>
    <mergeCell ref="D132:E132"/>
    <mergeCell ref="B133:C133"/>
    <mergeCell ref="D133:E133"/>
    <mergeCell ref="B134:C134"/>
    <mergeCell ref="D134:E134"/>
    <mergeCell ref="B129:C129"/>
    <mergeCell ref="D129:E129"/>
    <mergeCell ref="B130:C130"/>
    <mergeCell ref="D130:E130"/>
    <mergeCell ref="B131:C131"/>
    <mergeCell ref="D131:E131"/>
    <mergeCell ref="B138:C138"/>
    <mergeCell ref="D138:E138"/>
    <mergeCell ref="A140:C141"/>
    <mergeCell ref="D140:F140"/>
    <mergeCell ref="B135:C135"/>
    <mergeCell ref="D135:E135"/>
    <mergeCell ref="B136:C136"/>
    <mergeCell ref="D136:E136"/>
    <mergeCell ref="B137:C137"/>
    <mergeCell ref="D137:E137"/>
  </mergeCells>
  <pageMargins left="0.23622047244094491" right="0.31496062992125984" top="0.23622047244094491" bottom="0.23622047244094491" header="0.31496062992125984" footer="0.31496062992125984"/>
  <pageSetup paperSize="9" scale="60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повна ДНЗ</vt:lpstr>
      <vt:lpstr>скороч ДНЗ</vt:lpstr>
      <vt:lpstr>'повна ДНЗ'!Область_печати</vt:lpstr>
      <vt:lpstr>'скороч ДНЗ'!Область_печати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Таня</cp:lastModifiedBy>
  <cp:lastPrinted>2017-05-17T08:55:47Z</cp:lastPrinted>
  <dcterms:created xsi:type="dcterms:W3CDTF">2017-05-10T07:36:30Z</dcterms:created>
  <dcterms:modified xsi:type="dcterms:W3CDTF">2017-05-17T08:56:03Z</dcterms:modified>
</cp:coreProperties>
</file>